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filterPrivacy="1"/>
  <xr:revisionPtr revIDLastSave="0" documentId="13_ncr:1_{1422168A-59AE-41A0-BA89-3CD01960AB33}" xr6:coauthVersionLast="37" xr6:coauthVersionMax="37" xr10:uidLastSave="{00000000-0000-0000-0000-000000000000}"/>
  <bookViews>
    <workbookView xWindow="0" yWindow="0" windowWidth="28800" windowHeight="12225" activeTab="3" xr2:uid="{00000000-000D-0000-FFFF-FFFF00000000}"/>
  </bookViews>
  <sheets>
    <sheet name=" Sažetak" sheetId="2" r:id="rId1"/>
    <sheet name=" Račun prihoda i rashoda" sheetId="12" r:id="rId2"/>
    <sheet name="Prihodi i rashodi po izvorima" sheetId="9" r:id="rId3"/>
    <sheet name="Poseban dio" sheetId="11" r:id="rId4"/>
  </sheets>
  <definedNames>
    <definedName name="_xlnm.Print_Area" localSheetId="1">' Račun prihoda i rashoda'!$A$1:$H$37</definedName>
    <definedName name="_xlnm.Print_Area" localSheetId="0">' Sažetak'!$A$1:$J$43</definedName>
    <definedName name="_xlnm.Print_Area" localSheetId="2">'Prihodi i rashodi po izvorima'!$A$1:$F$67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5" i="12" l="1"/>
  <c r="G35" i="12"/>
  <c r="H36" i="12"/>
  <c r="G36" i="12"/>
  <c r="H23" i="12"/>
  <c r="F37" i="9"/>
  <c r="J34" i="2"/>
  <c r="I34" i="2"/>
  <c r="E31" i="9"/>
  <c r="F31" i="9"/>
  <c r="D31" i="9"/>
  <c r="C31" i="9"/>
  <c r="B31" i="9"/>
  <c r="F66" i="9"/>
  <c r="F41" i="9"/>
  <c r="I13" i="2"/>
  <c r="E36" i="12" l="1"/>
  <c r="D36" i="12"/>
  <c r="E43" i="9" l="1"/>
  <c r="E45" i="9"/>
  <c r="E47" i="9"/>
  <c r="E48" i="9"/>
  <c r="E49" i="9"/>
  <c r="E50" i="9"/>
  <c r="E51" i="9"/>
  <c r="E52" i="9"/>
  <c r="E53" i="9"/>
  <c r="E54" i="9"/>
  <c r="E55" i="9"/>
  <c r="E56" i="9"/>
  <c r="E58" i="9"/>
  <c r="E60" i="9"/>
  <c r="E64" i="9"/>
  <c r="E12" i="9"/>
  <c r="E14" i="9"/>
  <c r="E16" i="9"/>
  <c r="E17" i="9"/>
  <c r="E18" i="9"/>
  <c r="E19" i="9"/>
  <c r="E20" i="9"/>
  <c r="E21" i="9"/>
  <c r="E22" i="9"/>
  <c r="E23" i="9"/>
  <c r="E24" i="9"/>
  <c r="E26" i="9"/>
  <c r="E28" i="9"/>
  <c r="G25" i="12" l="1"/>
  <c r="G26" i="12"/>
  <c r="G27" i="12"/>
  <c r="G28" i="12"/>
  <c r="G29" i="12"/>
  <c r="G10" i="12" l="1"/>
  <c r="G12" i="12"/>
  <c r="G13" i="12"/>
  <c r="G14" i="12"/>
  <c r="G15" i="12"/>
  <c r="G11" i="12"/>
  <c r="J12" i="2"/>
  <c r="J13" i="2"/>
  <c r="J14" i="2"/>
  <c r="J15" i="2"/>
  <c r="F29" i="12" l="1"/>
  <c r="E29" i="12"/>
  <c r="D29" i="12"/>
  <c r="F24" i="12"/>
  <c r="E24" i="12"/>
  <c r="D24" i="12"/>
  <c r="D23" i="12" s="1"/>
  <c r="F23" i="12"/>
  <c r="E23" i="12"/>
  <c r="H16" i="12"/>
  <c r="G16" i="12"/>
  <c r="F16" i="12"/>
  <c r="E16" i="12"/>
  <c r="H10" i="12"/>
  <c r="G9" i="12"/>
  <c r="F10" i="12"/>
  <c r="F9" i="12" s="1"/>
  <c r="E10" i="12"/>
  <c r="D10" i="12"/>
  <c r="H9" i="12"/>
  <c r="E9" i="12"/>
  <c r="D9" i="12"/>
  <c r="B57" i="9" l="1"/>
  <c r="B59" i="9"/>
  <c r="B42" i="9"/>
  <c r="B13" i="9" l="1"/>
  <c r="B11" i="9" l="1"/>
  <c r="F63" i="9"/>
  <c r="D63" i="9"/>
  <c r="C63" i="9"/>
  <c r="B63" i="9"/>
  <c r="F59" i="9"/>
  <c r="D59" i="9"/>
  <c r="C59" i="9"/>
  <c r="F57" i="9"/>
  <c r="E57" i="9" s="1"/>
  <c r="D57" i="9"/>
  <c r="C57" i="9"/>
  <c r="F46" i="9"/>
  <c r="E46" i="9" s="1"/>
  <c r="D46" i="9"/>
  <c r="C46" i="9"/>
  <c r="B46" i="9"/>
  <c r="F44" i="9"/>
  <c r="E44" i="9" s="1"/>
  <c r="D44" i="9"/>
  <c r="C44" i="9"/>
  <c r="B44" i="9"/>
  <c r="F42" i="9"/>
  <c r="E42" i="9" s="1"/>
  <c r="D42" i="9"/>
  <c r="C42" i="9"/>
  <c r="F27" i="9"/>
  <c r="D27" i="9"/>
  <c r="C27" i="9"/>
  <c r="B27" i="9"/>
  <c r="F25" i="9"/>
  <c r="D25" i="9"/>
  <c r="C25" i="9"/>
  <c r="B25" i="9"/>
  <c r="F15" i="9"/>
  <c r="D15" i="9"/>
  <c r="C15" i="9"/>
  <c r="B15" i="9"/>
  <c r="F13" i="9"/>
  <c r="D13" i="9"/>
  <c r="C13" i="9"/>
  <c r="F11" i="9"/>
  <c r="D11" i="9"/>
  <c r="C11" i="9"/>
  <c r="E27" i="9" l="1"/>
  <c r="E13" i="9"/>
  <c r="E25" i="9"/>
  <c r="E59" i="9"/>
  <c r="E63" i="9"/>
  <c r="E15" i="9"/>
  <c r="E11" i="9"/>
  <c r="D41" i="9"/>
  <c r="C41" i="9"/>
  <c r="B41" i="9"/>
  <c r="E10" i="9"/>
  <c r="B10" i="9"/>
  <c r="D10" i="9"/>
  <c r="C10" i="9"/>
  <c r="F10" i="9"/>
  <c r="E41" i="9" l="1"/>
  <c r="F43" i="2"/>
  <c r="G40" i="2" s="1"/>
  <c r="G43" i="2" s="1"/>
  <c r="H40" i="2" s="1"/>
  <c r="H43" i="2" s="1"/>
  <c r="I40" i="2" s="1"/>
  <c r="I43" i="2" s="1"/>
  <c r="J40" i="2" s="1"/>
  <c r="J43" i="2" s="1"/>
  <c r="J24" i="2"/>
  <c r="I24" i="2"/>
  <c r="H24" i="2"/>
  <c r="G24" i="2"/>
  <c r="F24" i="2"/>
  <c r="F13" i="2"/>
  <c r="F10" i="2"/>
  <c r="F16" i="2" l="1"/>
  <c r="F25" i="2" s="1"/>
  <c r="F34" i="2" s="1"/>
  <c r="H10" i="2"/>
  <c r="G10" i="2" l="1"/>
  <c r="H16" i="2" l="1"/>
  <c r="H25" i="2" s="1"/>
  <c r="H33" i="2" s="1"/>
  <c r="H13" i="2"/>
  <c r="H34" i="2" l="1"/>
  <c r="G13" i="2"/>
  <c r="G16" i="2" s="1"/>
  <c r="G25" i="2" l="1"/>
  <c r="G33" i="2" s="1"/>
  <c r="G34" i="2"/>
  <c r="J11" i="2"/>
  <c r="I16" i="2"/>
  <c r="J16" i="2" l="1"/>
  <c r="I25" i="2"/>
  <c r="J10" i="2"/>
  <c r="J25" i="2" l="1"/>
  <c r="H29" i="12"/>
  <c r="H24" i="12" l="1"/>
  <c r="G23" i="12" l="1"/>
  <c r="G24" i="12"/>
</calcChain>
</file>

<file path=xl/sharedStrings.xml><?xml version="1.0" encoding="utf-8"?>
<sst xmlns="http://schemas.openxmlformats.org/spreadsheetml/2006/main" count="597" uniqueCount="270">
  <si>
    <t>I. OPĆI DIO</t>
  </si>
  <si>
    <t>6 PRIHODI POSLOVANJA</t>
  </si>
  <si>
    <t>7 PRIHODI OD PRODAJE NEFINANCIJSKE IMOVINE</t>
  </si>
  <si>
    <t>PRIHODI UKUPNO</t>
  </si>
  <si>
    <t>3 RASHODI  POSLOVANJA</t>
  </si>
  <si>
    <t>4 RASHODI ZA NABAVU NEFINANCIJSKE IMOVINE</t>
  </si>
  <si>
    <t>RASHODI UKUPNO</t>
  </si>
  <si>
    <t>RAZLIKA - VIŠAK / MANJAK</t>
  </si>
  <si>
    <t>8 PRIMICI OD FINANCIJSKE IMOVINE I ZADUŽIVANJA</t>
  </si>
  <si>
    <t>5 IZDACI ZA FINANCIJSKU IMOVINU I OTPLATE ZAJMOVA</t>
  </si>
  <si>
    <t>NETO FINANCIRANJE</t>
  </si>
  <si>
    <t>VIŠAK / MANJAK + NETO FINANCIRANJE</t>
  </si>
  <si>
    <t>RAZRED I NAZIV</t>
  </si>
  <si>
    <t>IZVRŠENJE 
(t-2)</t>
  </si>
  <si>
    <t>A) SAŽETAK RAČUNA PRIHODA I RASHODA</t>
  </si>
  <si>
    <t>B) SAŽETAK RAČUNA FINANCIRANJA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</si>
  <si>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</si>
  <si>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</si>
  <si>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</si>
  <si>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</si>
  <si>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D) VIŠEGODIŠNJI PLAN URAVNOTEŽENJA</t>
  </si>
  <si>
    <t>VIŠAK / MANJAK IZ PRETHODNE(IH) GODINE KOJI ĆE SE RASPOREDITI / POKRITI</t>
  </si>
  <si>
    <t>NAZIV</t>
  </si>
  <si>
    <t>TEKUĆI PLAN 
(t-1)</t>
  </si>
  <si>
    <t>PLAN 
(t)</t>
  </si>
  <si>
    <t>PROJEKCIJA 
(t+1)</t>
  </si>
  <si>
    <t>PROJEKCIJA
(t+2)</t>
  </si>
  <si>
    <t xml:space="preserve">A. RAČUN PRIHODA I RASHODA </t>
  </si>
  <si>
    <t>A1. PRIHODI I RASHODI PREMA EKONOMSKOJ KLASIFIKACIJI</t>
  </si>
  <si>
    <t>Prihodi poslovanja</t>
  </si>
  <si>
    <t>Pomoći iz inozemstva i od subjekata unutar općeg proračuna</t>
  </si>
  <si>
    <t>Prihodi od prodaje nefinancijske imovine</t>
  </si>
  <si>
    <t>Prihodi od prodaje proizvedene dugotrajne imovine</t>
  </si>
  <si>
    <t>Rashodi poslovanja</t>
  </si>
  <si>
    <t>Rashodi za zaposlene</t>
  </si>
  <si>
    <t>Materijalni rashodi</t>
  </si>
  <si>
    <t>Rashodi za nabavu nefinancijske imovine</t>
  </si>
  <si>
    <t>1 Opći prihodi i primici</t>
  </si>
  <si>
    <t>VIŠAK / MANJAK TEKUĆE GODINE
(VIŠAK / MANJAK + NETO FINANCIRANJE)</t>
  </si>
  <si>
    <t>PRIHODI POSLOVANJA PREMA EKONOMSKOJ KLASIFIKACIJI</t>
  </si>
  <si>
    <t>Razred</t>
  </si>
  <si>
    <t>Skupina</t>
  </si>
  <si>
    <t>Naziv prihoda</t>
  </si>
  <si>
    <t>Prihodi od upravnih i administrativnih pristojbi, pristojbi po posebnim propisima</t>
  </si>
  <si>
    <t>Prihodi od prodaje proizvoda i roba te pruženih usluga i prihodi od donacija</t>
  </si>
  <si>
    <t>Prihodi iz nadležnog proračuna i od HZZO-a temeljem ugovornih obveza</t>
  </si>
  <si>
    <t>Kazne, upravne mjere i ostali prihodi</t>
  </si>
  <si>
    <t>RASHODI POSLOVANJA PREMA EKONOMSKOJ KLASIFIKACIJI</t>
  </si>
  <si>
    <t>Naziv rashoda</t>
  </si>
  <si>
    <t>Naknade građanima i kućanstvima  na temelju osiguranja i druge naknade</t>
  </si>
  <si>
    <t>Ostali rashodi</t>
  </si>
  <si>
    <t>Rashodi za nabavu proizvedene dugotrajne imovine</t>
  </si>
  <si>
    <t>PRIHODI POSLOVANJA PREMA IZVORIMA FINANCIRANJA</t>
  </si>
  <si>
    <t>Brojčana oznaka i naziv</t>
  </si>
  <si>
    <t>1.1. Opći prihodi i primici</t>
  </si>
  <si>
    <t>4 Prihodi za posebne namjene</t>
  </si>
  <si>
    <t>4.7. Prihodi za posebne namjene - prihodi PK</t>
  </si>
  <si>
    <t>5 Pomoći</t>
  </si>
  <si>
    <t>5.4. Prihodi za decentralizirane funkc.-oš</t>
  </si>
  <si>
    <t>V.P. DEC</t>
  </si>
  <si>
    <t>5.A. Pomoći iz županijskog proračuna - PK</t>
  </si>
  <si>
    <t>5.B. Pomoći iz državnog proračuna - PK</t>
  </si>
  <si>
    <t>5.C. Pomoći iz gradskog proračuna - PK</t>
  </si>
  <si>
    <t>5.T. Pomoći iz MZO za plaće OŠ</t>
  </si>
  <si>
    <t>6 Donacije</t>
  </si>
  <si>
    <t>6.5. Donacije - prihodi PK</t>
  </si>
  <si>
    <t>7 prihodi od prodaje ili zamjene nefin.imovine</t>
  </si>
  <si>
    <t>7.4. Prihodi od prodaje nefin.imovine</t>
  </si>
  <si>
    <t>RASHODI POSLOVANJA PREMA IZVORIMA FINANCIRANJA</t>
  </si>
  <si>
    <t>9 Višak prihoda</t>
  </si>
  <si>
    <t>PLAN 
2026.</t>
  </si>
  <si>
    <t>TEKUĆI PLAN 
2025.</t>
  </si>
  <si>
    <t>IZVRŠENJE 
2024.</t>
  </si>
  <si>
    <t>5.0.11 Pomoći iz državnog proračuna - ostalo</t>
  </si>
  <si>
    <t>POZICIJA</t>
  </si>
  <si>
    <t>BROJ KONTA</t>
  </si>
  <si>
    <t>VRSTA RASHODA / IZDATAKA</t>
  </si>
  <si>
    <t>PLANIRANO</t>
  </si>
  <si>
    <t>PROMJENA IZNOS</t>
  </si>
  <si>
    <t>PROMJENA (%)</t>
  </si>
  <si>
    <t>NOVI IZNOS</t>
  </si>
  <si>
    <t/>
  </si>
  <si>
    <t>SVEUKUPNO RASHODI / IZDACI</t>
  </si>
  <si>
    <t xml:space="preserve">Izvor </t>
  </si>
  <si>
    <t>5.T.</t>
  </si>
  <si>
    <t>Pomoći iz MZO za plaće OŠ</t>
  </si>
  <si>
    <t>92</t>
  </si>
  <si>
    <t>Rezultat poslovanja</t>
  </si>
  <si>
    <t>R1912</t>
  </si>
  <si>
    <t>922</t>
  </si>
  <si>
    <t>Manjak prihoda i primitaka - plaće (zbog ukidanja vremenskih razgraničenja 2025.god.)</t>
  </si>
  <si>
    <t>Razdjel</t>
  </si>
  <si>
    <t>008</t>
  </si>
  <si>
    <t>UPRAVNI ODJEL ZA DRUŠTVENE DJELATNOSTI</t>
  </si>
  <si>
    <t>Glava</t>
  </si>
  <si>
    <t>00802</t>
  </si>
  <si>
    <t>OSNOVNE ŠKOLE</t>
  </si>
  <si>
    <t>Proračunski korisnik</t>
  </si>
  <si>
    <t>11</t>
  </si>
  <si>
    <t>CENTAR ZA ODGOJ I OBRAZOVANJE DJECE I MLADEŽI</t>
  </si>
  <si>
    <t>Glavni program</t>
  </si>
  <si>
    <t>A60</t>
  </si>
  <si>
    <t>DRUŠTVENE DJELATNOSTI</t>
  </si>
  <si>
    <t>Program</t>
  </si>
  <si>
    <t>6001</t>
  </si>
  <si>
    <t>OSNOVNOŠKOLSKO OBRAZOVANJE</t>
  </si>
  <si>
    <t>Aktivnost</t>
  </si>
  <si>
    <t>A600101</t>
  </si>
  <si>
    <t>Materijalni i financijski rashodi poslovanja</t>
  </si>
  <si>
    <t>4.7.</t>
  </si>
  <si>
    <t>Prihodi za posebne namjene - prihodi PK</t>
  </si>
  <si>
    <t>32</t>
  </si>
  <si>
    <t>R1501</t>
  </si>
  <si>
    <t>322</t>
  </si>
  <si>
    <t>Rashodi za materijal i energiju</t>
  </si>
  <si>
    <t>R1501-1</t>
  </si>
  <si>
    <t>R1502</t>
  </si>
  <si>
    <t>323</t>
  </si>
  <si>
    <t>Rashodi za usluge</t>
  </si>
  <si>
    <t>R1502-1</t>
  </si>
  <si>
    <t>R1503</t>
  </si>
  <si>
    <t>329</t>
  </si>
  <si>
    <t>Ostali nespomenuti rashodi poslovanja</t>
  </si>
  <si>
    <t>5.1.0</t>
  </si>
  <si>
    <t>Programi Unije</t>
  </si>
  <si>
    <t>R1512-2</t>
  </si>
  <si>
    <t>321</t>
  </si>
  <si>
    <t>Naknade troškova zaposlenima</t>
  </si>
  <si>
    <t>5.4.</t>
  </si>
  <si>
    <t>Pomoći izravnanja za OŠ - DEC</t>
  </si>
  <si>
    <t>31</t>
  </si>
  <si>
    <t>R1504</t>
  </si>
  <si>
    <t>312</t>
  </si>
  <si>
    <t>Ostali rashodi za zaposlene</t>
  </si>
  <si>
    <t>R1505</t>
  </si>
  <si>
    <t>R1506</t>
  </si>
  <si>
    <t>R1507</t>
  </si>
  <si>
    <t>R1508</t>
  </si>
  <si>
    <t>5.B.</t>
  </si>
  <si>
    <t>Pomoći iz državnog proračuna - PK</t>
  </si>
  <si>
    <t>R1509</t>
  </si>
  <si>
    <t>R1510</t>
  </si>
  <si>
    <t>R1511</t>
  </si>
  <si>
    <t>R1511-1</t>
  </si>
  <si>
    <t>R1512</t>
  </si>
  <si>
    <t>R1512-1</t>
  </si>
  <si>
    <t>R1513</t>
  </si>
  <si>
    <t>37</t>
  </si>
  <si>
    <t>Naknade građanima i kućanstvima na temelju osiguranja i druge naknade</t>
  </si>
  <si>
    <t>R1514</t>
  </si>
  <si>
    <t>372</t>
  </si>
  <si>
    <t>Ostale naknade građanima i kućanstvima iz proračuna</t>
  </si>
  <si>
    <t>42</t>
  </si>
  <si>
    <t>R1515</t>
  </si>
  <si>
    <t>422</t>
  </si>
  <si>
    <t>Postrojenja i oprema</t>
  </si>
  <si>
    <t>6.5.</t>
  </si>
  <si>
    <t>Donacije - prihodi  PK</t>
  </si>
  <si>
    <t>R1516</t>
  </si>
  <si>
    <t>R1517</t>
  </si>
  <si>
    <t>A600106</t>
  </si>
  <si>
    <t>Prevencija ovisnosti</t>
  </si>
  <si>
    <t>1.1.</t>
  </si>
  <si>
    <t>Opći prihodi i primici proračuna</t>
  </si>
  <si>
    <t>R1518</t>
  </si>
  <si>
    <t>R1519</t>
  </si>
  <si>
    <t>A600107</t>
  </si>
  <si>
    <t>Shema školskog voća</t>
  </si>
  <si>
    <t>R1520</t>
  </si>
  <si>
    <t>A600108</t>
  </si>
  <si>
    <t>Sufinanciranje programa za djecu s teškoćama</t>
  </si>
  <si>
    <t>R1521</t>
  </si>
  <si>
    <t>R1522</t>
  </si>
  <si>
    <t>R1523</t>
  </si>
  <si>
    <t>R1524</t>
  </si>
  <si>
    <t>R1524-1</t>
  </si>
  <si>
    <t>R1525</t>
  </si>
  <si>
    <t>R1525-1</t>
  </si>
  <si>
    <t>A600110</t>
  </si>
  <si>
    <t>Opskrbljivanje školskih ustanova menstrualnim higijenskim potrepštinama</t>
  </si>
  <si>
    <t>38</t>
  </si>
  <si>
    <t>Rashodi za donacije, kazne, naknade šteta i kapitalne pomoći</t>
  </si>
  <si>
    <t>R1526</t>
  </si>
  <si>
    <t>381</t>
  </si>
  <si>
    <t>Tekuće donacije</t>
  </si>
  <si>
    <t>A600111</t>
  </si>
  <si>
    <t>Rashodi za zaposlene u osnovnim školama</t>
  </si>
  <si>
    <t>R1527</t>
  </si>
  <si>
    <t>311</t>
  </si>
  <si>
    <t>Plaće (Bruto)</t>
  </si>
  <si>
    <t>R1528</t>
  </si>
  <si>
    <t>R1529</t>
  </si>
  <si>
    <t>313</t>
  </si>
  <si>
    <t>Doprinosi na plaće</t>
  </si>
  <si>
    <t>R1530</t>
  </si>
  <si>
    <t>R1531</t>
  </si>
  <si>
    <t>A600112</t>
  </si>
  <si>
    <t>Školska kuhinja</t>
  </si>
  <si>
    <t>R1532</t>
  </si>
  <si>
    <t>Rashodi za materijal i energiju - školska kuhinja</t>
  </si>
  <si>
    <t>A600113</t>
  </si>
  <si>
    <t>Ostale aktivnosti u osnovnoškolskom obrazovanju</t>
  </si>
  <si>
    <t>R1533</t>
  </si>
  <si>
    <t>Ostale naknade građanima i kućanstvima - Škola plivanja</t>
  </si>
  <si>
    <t>Kapitalni projekt</t>
  </si>
  <si>
    <t>K600101</t>
  </si>
  <si>
    <t>Nabava nefinancijske imovine</t>
  </si>
  <si>
    <t>R1534</t>
  </si>
  <si>
    <t>7.4.</t>
  </si>
  <si>
    <t>Prihodi od prodaje  nefinancijske imovine -PK</t>
  </si>
  <si>
    <t>R1535</t>
  </si>
  <si>
    <t>R1536</t>
  </si>
  <si>
    <t>R1536-1</t>
  </si>
  <si>
    <t>K600102</t>
  </si>
  <si>
    <t>Knjige i obrazovni materijal za učenike OŠ</t>
  </si>
  <si>
    <t>R1537</t>
  </si>
  <si>
    <t>R1538</t>
  </si>
  <si>
    <t>424</t>
  </si>
  <si>
    <t>Knjige, umjetnička djela i ostale izložbene vrijednosti</t>
  </si>
  <si>
    <t>Tekući projekt</t>
  </si>
  <si>
    <t>T600116</t>
  </si>
  <si>
    <t>Pomoćnici u nastavi VII</t>
  </si>
  <si>
    <t>R1539</t>
  </si>
  <si>
    <t>R1540</t>
  </si>
  <si>
    <t>R1540-1</t>
  </si>
  <si>
    <t>R1540-2</t>
  </si>
  <si>
    <t>R1540-3</t>
  </si>
  <si>
    <t>5.0.11</t>
  </si>
  <si>
    <t>Pomoći iz državnog proračuna kroz opće prihode i primitke</t>
  </si>
  <si>
    <t>R1539-1</t>
  </si>
  <si>
    <t>5.0.12</t>
  </si>
  <si>
    <t>Pomoći iz državnog proračuna kroz nac.sufinan.EU proje</t>
  </si>
  <si>
    <t>R1541</t>
  </si>
  <si>
    <t>5.6.1</t>
  </si>
  <si>
    <t>Europski socijalni fond plus</t>
  </si>
  <si>
    <t>R1542</t>
  </si>
  <si>
    <t>R1543</t>
  </si>
  <si>
    <t>R1544</t>
  </si>
  <si>
    <t>R1545</t>
  </si>
  <si>
    <t>R1546</t>
  </si>
  <si>
    <t>6005</t>
  </si>
  <si>
    <t>SOCIJALNA SKRB</t>
  </si>
  <si>
    <t>T600501</t>
  </si>
  <si>
    <t>Potencijali zajednice</t>
  </si>
  <si>
    <t>R1547</t>
  </si>
  <si>
    <t>R1548</t>
  </si>
  <si>
    <t>R1548-1</t>
  </si>
  <si>
    <t>R1549</t>
  </si>
  <si>
    <t>R1549-1</t>
  </si>
  <si>
    <t>POSEBAN DIO - REBALANS 1 ZA 2026.GOD.</t>
  </si>
  <si>
    <t>5.0.12 Pomoći iz državnog proračuna kroz nac.suf.EU proj.</t>
  </si>
  <si>
    <t>5.0.11 Pomoći iz državnog proračuna kroz opće prihode i prim.</t>
  </si>
  <si>
    <t>5.6.1. Europski socijalni fond plus</t>
  </si>
  <si>
    <t>5.1.0. Programi Unije</t>
  </si>
  <si>
    <t>IZMJENE POVEĆANJE / SMANJENJE</t>
  </si>
  <si>
    <t>NOVI PLAN 2026.</t>
  </si>
  <si>
    <t>REBALANS 1 2026.GOD.</t>
  </si>
  <si>
    <t>Rebalans 1-2026.god.</t>
  </si>
  <si>
    <t>Višak/manjak prihoda</t>
  </si>
  <si>
    <t>PRIJENOS VIŠKA  IZ PRETHODNE(IH) GODINE</t>
  </si>
  <si>
    <t>PRIJENOS MANJKA IZ PRETHODNE(IH) GODINE (5.T/5.B.)</t>
  </si>
  <si>
    <t>FINANCIJSKI PLAN PRORAČUNSKOG KORISNIKA JEDINICE LOKALNE I PODRUČNE (REGIONALNE) SAMOUPRAVE 
ZA GODINU 2026. - REBALANS 1</t>
  </si>
  <si>
    <t>VIŠAK PRIHODA UKUPNO</t>
  </si>
  <si>
    <t>5.T. Pomoći iz MZO za plaće OŠ - manjak iz 2025</t>
  </si>
  <si>
    <t>KONTROLNI ZBROJ</t>
  </si>
  <si>
    <t>VIŠAK / MANJAK prihoda</t>
  </si>
  <si>
    <t xml:space="preserve">VIŠAK / MANJAK PRIHODA </t>
  </si>
  <si>
    <t>Rezultat poslovanja - VIŠAK prihoda i primitaka</t>
  </si>
  <si>
    <t>Rezultat poslovanja - MANJAK prihoda i primitaka</t>
  </si>
  <si>
    <t>MANJAK I VIŠAK PRIHODA PREMA EKONOMSKOJ KLASIFIKACIJI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</si>
</sst>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41A]#,##0.00;\-#,##0.00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4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8"/>
      <color indexed="8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4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0"/>
      <color indexed="8"/>
      <name val="Arial"/>
      <family val="2"/>
      <charset val="238"/>
    </font>
    <font>
      <sz val="11"/>
      <color rgb="FF000000"/>
      <name val="Calibri"/>
      <family val="2"/>
      <scheme val="minor"/>
    </font>
    <font>
      <b/>
      <sz val="12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</font>
    <font>
      <sz val="11"/>
      <name val="Calibri"/>
    </font>
    <font>
      <sz val="11"/>
      <color rgb="FF000000"/>
      <name val="Calibri"/>
      <family val="2"/>
      <charset val="238"/>
    </font>
    <font>
      <b/>
      <sz val="11"/>
      <color rgb="FFFFFFFF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sz val="8"/>
      <color theme="1"/>
      <name val="Calibri"/>
      <family val="2"/>
      <charset val="238"/>
      <scheme val="minor"/>
    </font>
    <font>
      <b/>
      <i/>
      <u/>
      <sz val="11.5"/>
      <color rgb="FFFF0000"/>
      <name val="Calibri"/>
      <family val="2"/>
      <charset val="238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696969"/>
        <bgColor rgb="FF696969"/>
      </patternFill>
    </fill>
    <fill>
      <patternFill patternType="solid">
        <fgColor rgb="FFFFFF80"/>
        <bgColor rgb="FFFFFF80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53A9FF"/>
        <bgColor rgb="FF53A9FF"/>
      </patternFill>
    </fill>
    <fill>
      <patternFill patternType="solid">
        <fgColor rgb="FF7DBEFF"/>
        <bgColor rgb="FF7DBEFF"/>
      </patternFill>
    </fill>
    <fill>
      <patternFill patternType="solid">
        <fgColor rgb="FFC1E0FF"/>
        <bgColor rgb="FFC1E0FF"/>
      </patternFill>
    </fill>
    <fill>
      <patternFill patternType="solid">
        <fgColor theme="6" tint="0.59999389629810485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</borders>
  <cellStyleXfs count="10">
    <xf numFmtId="0" fontId="0" fillId="0" borderId="0"/>
    <xf numFmtId="0" fontId="6" fillId="0" borderId="0"/>
    <xf numFmtId="0" fontId="5" fillId="0" borderId="0"/>
    <xf numFmtId="0" fontId="4" fillId="0" borderId="0"/>
    <xf numFmtId="0" fontId="25" fillId="0" borderId="0"/>
    <xf numFmtId="0" fontId="27" fillId="0" borderId="0"/>
    <xf numFmtId="0" fontId="3" fillId="0" borderId="0"/>
    <xf numFmtId="0" fontId="2" fillId="0" borderId="0"/>
    <xf numFmtId="0" fontId="27" fillId="0" borderId="0"/>
    <xf numFmtId="0" fontId="1" fillId="0" borderId="0"/>
  </cellStyleXfs>
  <cellXfs count="193">
    <xf numFmtId="0" fontId="0" fillId="0" borderId="0" xfId="0"/>
    <xf numFmtId="0" fontId="7" fillId="0" borderId="0" xfId="1" applyFont="1"/>
    <xf numFmtId="0" fontId="7" fillId="0" borderId="0" xfId="2" applyFont="1"/>
    <xf numFmtId="0" fontId="9" fillId="0" borderId="0" xfId="2" applyNumberFormat="1" applyFont="1" applyFill="1" applyBorder="1" applyAlignment="1" applyProtection="1">
      <alignment horizontal="center" vertical="center" wrapText="1"/>
    </xf>
    <xf numFmtId="0" fontId="11" fillId="0" borderId="0" xfId="2" applyNumberFormat="1" applyFont="1" applyFill="1" applyBorder="1" applyAlignment="1" applyProtection="1">
      <alignment vertical="center" wrapText="1"/>
    </xf>
    <xf numFmtId="0" fontId="9" fillId="0" borderId="0" xfId="2" applyNumberFormat="1" applyFont="1" applyFill="1" applyBorder="1" applyAlignment="1" applyProtection="1">
      <alignment horizontal="left" wrapText="1"/>
    </xf>
    <xf numFmtId="0" fontId="13" fillId="0" borderId="0" xfId="2" applyNumberFormat="1" applyFont="1" applyFill="1" applyBorder="1" applyAlignment="1" applyProtection="1">
      <alignment wrapText="1"/>
    </xf>
    <xf numFmtId="0" fontId="9" fillId="0" borderId="1" xfId="2" applyNumberFormat="1" applyFont="1" applyFill="1" applyBorder="1" applyAlignment="1" applyProtection="1">
      <alignment horizontal="center" vertical="center" wrapText="1"/>
    </xf>
    <xf numFmtId="0" fontId="14" fillId="0" borderId="1" xfId="2" applyFont="1" applyBorder="1" applyAlignment="1">
      <alignment horizontal="center" vertical="center"/>
    </xf>
    <xf numFmtId="0" fontId="15" fillId="0" borderId="1" xfId="2" applyFont="1" applyBorder="1" applyAlignment="1">
      <alignment horizontal="right" vertical="center"/>
    </xf>
    <xf numFmtId="3" fontId="16" fillId="3" borderId="4" xfId="2" applyNumberFormat="1" applyFont="1" applyFill="1" applyBorder="1" applyAlignment="1">
      <alignment horizontal="right"/>
    </xf>
    <xf numFmtId="3" fontId="16" fillId="0" borderId="4" xfId="2" applyNumberFormat="1" applyFont="1" applyFill="1" applyBorder="1" applyAlignment="1">
      <alignment horizontal="right"/>
    </xf>
    <xf numFmtId="0" fontId="18" fillId="3" borderId="2" xfId="2" applyFont="1" applyFill="1" applyBorder="1" applyAlignment="1">
      <alignment horizontal="left" vertical="center"/>
    </xf>
    <xf numFmtId="3" fontId="16" fillId="0" borderId="4" xfId="2" applyNumberFormat="1" applyFont="1" applyFill="1" applyBorder="1" applyAlignment="1" applyProtection="1">
      <alignment horizontal="right" wrapText="1"/>
    </xf>
    <xf numFmtId="3" fontId="16" fillId="0" borderId="4" xfId="2" applyNumberFormat="1" applyFont="1" applyBorder="1" applyAlignment="1">
      <alignment horizontal="right"/>
    </xf>
    <xf numFmtId="0" fontId="13" fillId="0" borderId="0" xfId="2" applyNumberFormat="1" applyFont="1" applyFill="1" applyBorder="1" applyAlignment="1" applyProtection="1">
      <alignment horizontal="center" vertical="center" wrapText="1"/>
    </xf>
    <xf numFmtId="0" fontId="11" fillId="0" borderId="0" xfId="2" applyNumberFormat="1" applyFont="1" applyFill="1" applyBorder="1" applyAlignment="1" applyProtection="1"/>
    <xf numFmtId="0" fontId="9" fillId="0" borderId="0" xfId="2" quotePrefix="1" applyNumberFormat="1" applyFont="1" applyFill="1" applyBorder="1" applyAlignment="1" applyProtection="1">
      <alignment horizontal="center" vertical="center" wrapText="1"/>
    </xf>
    <xf numFmtId="3" fontId="18" fillId="4" borderId="2" xfId="2" quotePrefix="1" applyNumberFormat="1" applyFont="1" applyFill="1" applyBorder="1" applyAlignment="1">
      <alignment horizontal="right"/>
    </xf>
    <xf numFmtId="3" fontId="18" fillId="4" borderId="4" xfId="2" applyNumberFormat="1" applyFont="1" applyFill="1" applyBorder="1" applyAlignment="1" applyProtection="1">
      <alignment horizontal="right" wrapText="1"/>
    </xf>
    <xf numFmtId="3" fontId="18" fillId="3" borderId="2" xfId="2" quotePrefix="1" applyNumberFormat="1" applyFont="1" applyFill="1" applyBorder="1" applyAlignment="1">
      <alignment horizontal="right"/>
    </xf>
    <xf numFmtId="3" fontId="18" fillId="3" borderId="4" xfId="2" quotePrefix="1" applyNumberFormat="1" applyFont="1" applyFill="1" applyBorder="1" applyAlignment="1">
      <alignment horizontal="right"/>
    </xf>
    <xf numFmtId="0" fontId="21" fillId="0" borderId="0" xfId="2" applyFont="1" applyAlignment="1">
      <alignment wrapText="1"/>
    </xf>
    <xf numFmtId="0" fontId="22" fillId="0" borderId="0" xfId="2" quotePrefix="1" applyNumberFormat="1" applyFont="1" applyFill="1" applyBorder="1" applyAlignment="1" applyProtection="1">
      <alignment horizontal="center" vertical="center" wrapText="1"/>
    </xf>
    <xf numFmtId="0" fontId="23" fillId="0" borderId="0" xfId="2" applyNumberFormat="1" applyFont="1" applyFill="1" applyBorder="1" applyAlignment="1" applyProtection="1">
      <alignment horizontal="center" vertical="center" wrapText="1"/>
    </xf>
    <xf numFmtId="0" fontId="19" fillId="0" borderId="0" xfId="2" applyNumberFormat="1" applyFont="1" applyFill="1" applyBorder="1" applyAlignment="1" applyProtection="1"/>
    <xf numFmtId="3" fontId="16" fillId="3" borderId="2" xfId="2" quotePrefix="1" applyNumberFormat="1" applyFont="1" applyFill="1" applyBorder="1" applyAlignment="1">
      <alignment horizontal="right"/>
    </xf>
    <xf numFmtId="3" fontId="16" fillId="3" borderId="4" xfId="2" quotePrefix="1" applyNumberFormat="1" applyFont="1" applyFill="1" applyBorder="1" applyAlignment="1">
      <alignment horizontal="right"/>
    </xf>
    <xf numFmtId="0" fontId="20" fillId="0" borderId="0" xfId="2" applyNumberFormat="1" applyFont="1" applyFill="1" applyBorder="1" applyAlignment="1" applyProtection="1">
      <alignment horizontal="center" vertical="center" wrapText="1"/>
    </xf>
    <xf numFmtId="0" fontId="8" fillId="0" borderId="0" xfId="2" applyNumberFormat="1" applyFont="1" applyFill="1" applyBorder="1" applyAlignment="1" applyProtection="1">
      <alignment horizontal="center" vertical="center" wrapText="1"/>
    </xf>
    <xf numFmtId="0" fontId="12" fillId="0" borderId="0" xfId="2" applyFont="1" applyAlignment="1">
      <alignment wrapText="1"/>
    </xf>
    <xf numFmtId="0" fontId="19" fillId="3" borderId="3" xfId="2" applyNumberFormat="1" applyFont="1" applyFill="1" applyBorder="1" applyAlignment="1" applyProtection="1">
      <alignment vertical="center"/>
    </xf>
    <xf numFmtId="0" fontId="7" fillId="0" borderId="0" xfId="3" applyFont="1"/>
    <xf numFmtId="0" fontId="8" fillId="0" borderId="0" xfId="3" applyNumberFormat="1" applyFont="1" applyFill="1" applyBorder="1" applyAlignment="1" applyProtection="1">
      <alignment horizontal="left" vertical="center"/>
    </xf>
    <xf numFmtId="0" fontId="16" fillId="0" borderId="4" xfId="3" quotePrefix="1" applyFont="1" applyBorder="1" applyAlignment="1">
      <alignment horizontal="center" vertical="center" wrapText="1"/>
    </xf>
    <xf numFmtId="0" fontId="16" fillId="2" borderId="4" xfId="3" applyNumberFormat="1" applyFont="1" applyFill="1" applyBorder="1" applyAlignment="1" applyProtection="1">
      <alignment horizontal="center" vertical="center" wrapText="1"/>
    </xf>
    <xf numFmtId="0" fontId="17" fillId="0" borderId="4" xfId="3" quotePrefix="1" applyFont="1" applyBorder="1" applyAlignment="1">
      <alignment horizontal="center" vertical="center" wrapText="1"/>
    </xf>
    <xf numFmtId="0" fontId="17" fillId="2" borderId="4" xfId="3" applyNumberFormat="1" applyFont="1" applyFill="1" applyBorder="1" applyAlignment="1" applyProtection="1">
      <alignment horizontal="center" vertical="center" wrapText="1"/>
    </xf>
    <xf numFmtId="0" fontId="29" fillId="0" borderId="0" xfId="0" applyNumberFormat="1" applyFont="1" applyFill="1" applyBorder="1" applyAlignment="1" applyProtection="1">
      <alignment horizontal="center" vertical="center" wrapText="1"/>
    </xf>
    <xf numFmtId="0" fontId="30" fillId="0" borderId="0" xfId="0" applyNumberFormat="1" applyFont="1" applyFill="1" applyBorder="1" applyAlignment="1" applyProtection="1">
      <alignment vertical="center" wrapText="1"/>
    </xf>
    <xf numFmtId="0" fontId="26" fillId="4" borderId="4" xfId="0" applyNumberFormat="1" applyFont="1" applyFill="1" applyBorder="1" applyAlignment="1" applyProtection="1">
      <alignment horizontal="center" vertical="center" wrapText="1"/>
    </xf>
    <xf numFmtId="0" fontId="26" fillId="4" borderId="5" xfId="0" applyNumberFormat="1" applyFont="1" applyFill="1" applyBorder="1" applyAlignment="1" applyProtection="1">
      <alignment horizontal="center" vertical="center" wrapText="1"/>
    </xf>
    <xf numFmtId="0" fontId="26" fillId="0" borderId="4" xfId="0" applyNumberFormat="1" applyFont="1" applyFill="1" applyBorder="1" applyAlignment="1" applyProtection="1">
      <alignment horizontal="center" vertical="center" wrapText="1"/>
    </xf>
    <xf numFmtId="0" fontId="26" fillId="0" borderId="5" xfId="0" applyNumberFormat="1" applyFont="1" applyFill="1" applyBorder="1" applyAlignment="1" applyProtection="1">
      <alignment horizontal="center" vertical="center" wrapText="1"/>
    </xf>
    <xf numFmtId="0" fontId="26" fillId="0" borderId="5" xfId="0" applyNumberFormat="1" applyFont="1" applyFill="1" applyBorder="1" applyAlignment="1" applyProtection="1">
      <alignment horizontal="left" vertical="center" wrapText="1"/>
    </xf>
    <xf numFmtId="3" fontId="26" fillId="0" borderId="5" xfId="0" applyNumberFormat="1" applyFont="1" applyFill="1" applyBorder="1" applyAlignment="1" applyProtection="1">
      <alignment horizontal="center" vertical="center" wrapText="1"/>
    </xf>
    <xf numFmtId="0" fontId="31" fillId="2" borderId="4" xfId="0" applyNumberFormat="1" applyFont="1" applyFill="1" applyBorder="1" applyAlignment="1" applyProtection="1">
      <alignment horizontal="left" vertical="center" wrapText="1"/>
    </xf>
    <xf numFmtId="3" fontId="26" fillId="2" borderId="5" xfId="0" applyNumberFormat="1" applyFont="1" applyFill="1" applyBorder="1" applyAlignment="1">
      <alignment horizontal="right"/>
    </xf>
    <xf numFmtId="3" fontId="30" fillId="2" borderId="5" xfId="0" applyNumberFormat="1" applyFont="1" applyFill="1" applyBorder="1" applyAlignment="1">
      <alignment horizontal="right"/>
    </xf>
    <xf numFmtId="3" fontId="30" fillId="2" borderId="4" xfId="0" applyNumberFormat="1" applyFont="1" applyFill="1" applyBorder="1" applyAlignment="1">
      <alignment horizontal="right"/>
    </xf>
    <xf numFmtId="0" fontId="31" fillId="2" borderId="4" xfId="0" applyFont="1" applyFill="1" applyBorder="1" applyAlignment="1">
      <alignment horizontal="left" vertical="center"/>
    </xf>
    <xf numFmtId="0" fontId="31" fillId="2" borderId="4" xfId="0" applyNumberFormat="1" applyFont="1" applyFill="1" applyBorder="1" applyAlignment="1" applyProtection="1">
      <alignment horizontal="left" vertical="center"/>
    </xf>
    <xf numFmtId="0" fontId="31" fillId="2" borderId="4" xfId="0" applyNumberFormat="1" applyFont="1" applyFill="1" applyBorder="1" applyAlignment="1" applyProtection="1">
      <alignment vertical="center" wrapText="1"/>
    </xf>
    <xf numFmtId="3" fontId="26" fillId="2" borderId="4" xfId="0" applyNumberFormat="1" applyFont="1" applyFill="1" applyBorder="1" applyAlignment="1">
      <alignment horizontal="right"/>
    </xf>
    <xf numFmtId="0" fontId="3" fillId="0" borderId="0" xfId="6"/>
    <xf numFmtId="0" fontId="29" fillId="0" borderId="0" xfId="6" applyNumberFormat="1" applyFont="1" applyFill="1" applyBorder="1" applyAlignment="1" applyProtection="1">
      <alignment horizontal="center" vertical="center" wrapText="1"/>
    </xf>
    <xf numFmtId="0" fontId="30" fillId="0" borderId="0" xfId="6" applyNumberFormat="1" applyFont="1" applyFill="1" applyBorder="1" applyAlignment="1" applyProtection="1">
      <alignment vertical="center" wrapText="1"/>
    </xf>
    <xf numFmtId="0" fontId="8" fillId="0" borderId="0" xfId="2" applyNumberFormat="1" applyFont="1" applyFill="1" applyBorder="1" applyAlignment="1" applyProtection="1">
      <alignment horizontal="center" vertical="center" wrapText="1"/>
    </xf>
    <xf numFmtId="0" fontId="33" fillId="0" borderId="0" xfId="8" applyFont="1" applyFill="1" applyBorder="1"/>
    <xf numFmtId="0" fontId="34" fillId="0" borderId="0" xfId="8" applyFont="1" applyFill="1" applyBorder="1"/>
    <xf numFmtId="0" fontId="35" fillId="0" borderId="6" xfId="5" applyNumberFormat="1" applyFont="1" applyFill="1" applyBorder="1" applyAlignment="1">
      <alignment vertical="center" wrapText="1" readingOrder="1"/>
    </xf>
    <xf numFmtId="0" fontId="35" fillId="0" borderId="6" xfId="5" applyNumberFormat="1" applyFont="1" applyFill="1" applyBorder="1" applyAlignment="1">
      <alignment horizontal="right" vertical="center" wrapText="1" readingOrder="1"/>
    </xf>
    <xf numFmtId="0" fontId="36" fillId="5" borderId="0" xfId="5" applyNumberFormat="1" applyFont="1" applyFill="1" applyBorder="1" applyAlignment="1">
      <alignment horizontal="left" vertical="center" wrapText="1" readingOrder="1"/>
    </xf>
    <xf numFmtId="0" fontId="36" fillId="5" borderId="0" xfId="5" applyNumberFormat="1" applyFont="1" applyFill="1" applyBorder="1" applyAlignment="1">
      <alignment vertical="center" wrapText="1" readingOrder="1"/>
    </xf>
    <xf numFmtId="164" fontId="36" fillId="5" borderId="0" xfId="5" applyNumberFormat="1" applyFont="1" applyFill="1" applyBorder="1" applyAlignment="1">
      <alignment horizontal="right" vertical="center" wrapText="1" readingOrder="1"/>
    </xf>
    <xf numFmtId="0" fontId="37" fillId="6" borderId="0" xfId="5" applyNumberFormat="1" applyFont="1" applyFill="1" applyBorder="1" applyAlignment="1">
      <alignment horizontal="left" vertical="center" wrapText="1" readingOrder="1"/>
    </xf>
    <xf numFmtId="0" fontId="37" fillId="6" borderId="0" xfId="5" applyNumberFormat="1" applyFont="1" applyFill="1" applyBorder="1" applyAlignment="1">
      <alignment vertical="center" wrapText="1" readingOrder="1"/>
    </xf>
    <xf numFmtId="164" fontId="37" fillId="6" borderId="0" xfId="5" applyNumberFormat="1" applyFont="1" applyFill="1" applyBorder="1" applyAlignment="1">
      <alignment horizontal="right" vertical="center" wrapText="1" readingOrder="1"/>
    </xf>
    <xf numFmtId="0" fontId="37" fillId="7" borderId="0" xfId="5" applyNumberFormat="1" applyFont="1" applyFill="1" applyBorder="1" applyAlignment="1">
      <alignment horizontal="left" vertical="center" wrapText="1" readingOrder="1"/>
    </xf>
    <xf numFmtId="0" fontId="37" fillId="7" borderId="0" xfId="5" applyNumberFormat="1" applyFont="1" applyFill="1" applyBorder="1" applyAlignment="1">
      <alignment vertical="center" wrapText="1" readingOrder="1"/>
    </xf>
    <xf numFmtId="164" fontId="37" fillId="7" borderId="0" xfId="5" applyNumberFormat="1" applyFont="1" applyFill="1" applyBorder="1" applyAlignment="1">
      <alignment horizontal="right" vertical="center" wrapText="1" readingOrder="1"/>
    </xf>
    <xf numFmtId="0" fontId="35" fillId="7" borderId="0" xfId="5" applyNumberFormat="1" applyFont="1" applyFill="1" applyBorder="1" applyAlignment="1">
      <alignment horizontal="left" vertical="center" wrapText="1" readingOrder="1"/>
    </xf>
    <xf numFmtId="0" fontId="35" fillId="7" borderId="0" xfId="5" applyNumberFormat="1" applyFont="1" applyFill="1" applyBorder="1" applyAlignment="1">
      <alignment vertical="center" wrapText="1" readingOrder="1"/>
    </xf>
    <xf numFmtId="164" fontId="35" fillId="7" borderId="0" xfId="5" applyNumberFormat="1" applyFont="1" applyFill="1" applyBorder="1" applyAlignment="1">
      <alignment horizontal="right" vertical="center" wrapText="1" readingOrder="1"/>
    </xf>
    <xf numFmtId="0" fontId="37" fillId="8" borderId="0" xfId="5" applyNumberFormat="1" applyFont="1" applyFill="1" applyBorder="1" applyAlignment="1">
      <alignment horizontal="left" vertical="center" wrapText="1" readingOrder="1"/>
    </xf>
    <xf numFmtId="0" fontId="37" fillId="8" borderId="0" xfId="5" applyNumberFormat="1" applyFont="1" applyFill="1" applyBorder="1" applyAlignment="1">
      <alignment vertical="center" wrapText="1" readingOrder="1"/>
    </xf>
    <xf numFmtId="164" fontId="37" fillId="8" borderId="0" xfId="5" applyNumberFormat="1" applyFont="1" applyFill="1" applyBorder="1" applyAlignment="1">
      <alignment horizontal="right" vertical="center" wrapText="1" readingOrder="1"/>
    </xf>
    <xf numFmtId="0" fontId="37" fillId="9" borderId="0" xfId="5" applyNumberFormat="1" applyFont="1" applyFill="1" applyBorder="1" applyAlignment="1">
      <alignment horizontal="left" vertical="center" wrapText="1" readingOrder="1"/>
    </xf>
    <xf numFmtId="0" fontId="37" fillId="9" borderId="0" xfId="5" applyNumberFormat="1" applyFont="1" applyFill="1" applyBorder="1" applyAlignment="1">
      <alignment vertical="center" wrapText="1" readingOrder="1"/>
    </xf>
    <xf numFmtId="164" fontId="37" fillId="9" borderId="0" xfId="5" applyNumberFormat="1" applyFont="1" applyFill="1" applyBorder="1" applyAlignment="1">
      <alignment horizontal="right" vertical="center" wrapText="1" readingOrder="1"/>
    </xf>
    <xf numFmtId="0" fontId="37" fillId="10" borderId="0" xfId="5" applyNumberFormat="1" applyFont="1" applyFill="1" applyBorder="1" applyAlignment="1">
      <alignment horizontal="left" vertical="center" wrapText="1" readingOrder="1"/>
    </xf>
    <xf numFmtId="0" fontId="37" fillId="10" borderId="0" xfId="5" applyNumberFormat="1" applyFont="1" applyFill="1" applyBorder="1" applyAlignment="1">
      <alignment vertical="center" wrapText="1" readingOrder="1"/>
    </xf>
    <xf numFmtId="164" fontId="37" fillId="10" borderId="0" xfId="5" applyNumberFormat="1" applyFont="1" applyFill="1" applyBorder="1" applyAlignment="1">
      <alignment horizontal="right" vertical="center" wrapText="1" readingOrder="1"/>
    </xf>
    <xf numFmtId="0" fontId="37" fillId="11" borderId="0" xfId="5" applyNumberFormat="1" applyFont="1" applyFill="1" applyBorder="1" applyAlignment="1">
      <alignment horizontal="left" vertical="center" wrapText="1" readingOrder="1"/>
    </xf>
    <xf numFmtId="0" fontId="37" fillId="11" borderId="0" xfId="5" applyNumberFormat="1" applyFont="1" applyFill="1" applyBorder="1" applyAlignment="1">
      <alignment vertical="center" wrapText="1" readingOrder="1"/>
    </xf>
    <xf numFmtId="164" fontId="37" fillId="11" borderId="0" xfId="5" applyNumberFormat="1" applyFont="1" applyFill="1" applyBorder="1" applyAlignment="1">
      <alignment horizontal="right" vertical="center" wrapText="1" readingOrder="1"/>
    </xf>
    <xf numFmtId="0" fontId="37" fillId="0" borderId="0" xfId="5" applyNumberFormat="1" applyFont="1" applyFill="1" applyBorder="1" applyAlignment="1">
      <alignment horizontal="left" vertical="center" wrapText="1" readingOrder="1"/>
    </xf>
    <xf numFmtId="0" fontId="37" fillId="0" borderId="0" xfId="5" applyNumberFormat="1" applyFont="1" applyFill="1" applyBorder="1" applyAlignment="1">
      <alignment vertical="center" wrapText="1" readingOrder="1"/>
    </xf>
    <xf numFmtId="164" fontId="37" fillId="0" borderId="0" xfId="5" applyNumberFormat="1" applyFont="1" applyFill="1" applyBorder="1" applyAlignment="1">
      <alignment horizontal="right" vertical="center" wrapText="1" readingOrder="1"/>
    </xf>
    <xf numFmtId="0" fontId="35" fillId="0" borderId="0" xfId="5" applyNumberFormat="1" applyFont="1" applyFill="1" applyBorder="1" applyAlignment="1">
      <alignment horizontal="left" vertical="center" wrapText="1" readingOrder="1"/>
    </xf>
    <xf numFmtId="0" fontId="35" fillId="0" borderId="0" xfId="5" applyNumberFormat="1" applyFont="1" applyFill="1" applyBorder="1" applyAlignment="1">
      <alignment vertical="center" wrapText="1" readingOrder="1"/>
    </xf>
    <xf numFmtId="164" fontId="35" fillId="0" borderId="0" xfId="5" applyNumberFormat="1" applyFont="1" applyFill="1" applyBorder="1" applyAlignment="1">
      <alignment horizontal="right" vertical="center" wrapText="1" readingOrder="1"/>
    </xf>
    <xf numFmtId="0" fontId="35" fillId="12" borderId="0" xfId="5" applyNumberFormat="1" applyFont="1" applyFill="1" applyBorder="1" applyAlignment="1">
      <alignment horizontal="left" vertical="center" wrapText="1" readingOrder="1"/>
    </xf>
    <xf numFmtId="0" fontId="35" fillId="12" borderId="0" xfId="5" applyNumberFormat="1" applyFont="1" applyFill="1" applyBorder="1" applyAlignment="1">
      <alignment vertical="center" wrapText="1" readingOrder="1"/>
    </xf>
    <xf numFmtId="164" fontId="35" fillId="12" borderId="0" xfId="5" applyNumberFormat="1" applyFont="1" applyFill="1" applyBorder="1" applyAlignment="1">
      <alignment horizontal="right" vertical="center" wrapText="1" readingOrder="1"/>
    </xf>
    <xf numFmtId="0" fontId="8" fillId="0" borderId="0" xfId="9" applyNumberFormat="1" applyFont="1" applyFill="1" applyBorder="1" applyAlignment="1" applyProtection="1">
      <alignment horizontal="left" vertical="center"/>
    </xf>
    <xf numFmtId="0" fontId="9" fillId="0" borderId="0" xfId="9" applyNumberFormat="1" applyFont="1" applyFill="1" applyBorder="1" applyAlignment="1" applyProtection="1">
      <alignment horizontal="center" vertical="center" wrapText="1"/>
    </xf>
    <xf numFmtId="0" fontId="7" fillId="0" borderId="0" xfId="9" applyFont="1"/>
    <xf numFmtId="0" fontId="8" fillId="0" borderId="0" xfId="9" applyNumberFormat="1" applyFont="1" applyFill="1" applyBorder="1" applyAlignment="1" applyProtection="1">
      <alignment vertical="center" wrapText="1"/>
    </xf>
    <xf numFmtId="0" fontId="12" fillId="0" borderId="0" xfId="9" applyFont="1" applyAlignment="1">
      <alignment wrapText="1"/>
    </xf>
    <xf numFmtId="0" fontId="11" fillId="0" borderId="0" xfId="9" applyNumberFormat="1" applyFont="1" applyFill="1" applyBorder="1" applyAlignment="1" applyProtection="1">
      <alignment vertical="center" wrapText="1"/>
    </xf>
    <xf numFmtId="0" fontId="12" fillId="0" borderId="0" xfId="9" applyFont="1" applyAlignment="1">
      <alignment vertical="center" wrapText="1"/>
    </xf>
    <xf numFmtId="0" fontId="16" fillId="0" borderId="4" xfId="9" quotePrefix="1" applyFont="1" applyBorder="1" applyAlignment="1">
      <alignment horizontal="center" vertical="center" wrapText="1"/>
    </xf>
    <xf numFmtId="0" fontId="16" fillId="2" borderId="4" xfId="9" applyNumberFormat="1" applyFont="1" applyFill="1" applyBorder="1" applyAlignment="1" applyProtection="1">
      <alignment horizontal="center" vertical="center" wrapText="1"/>
    </xf>
    <xf numFmtId="0" fontId="25" fillId="2" borderId="4" xfId="0" applyNumberFormat="1" applyFont="1" applyFill="1" applyBorder="1" applyAlignment="1" applyProtection="1">
      <alignment horizontal="left" vertical="center" wrapText="1"/>
    </xf>
    <xf numFmtId="0" fontId="24" fillId="0" borderId="0" xfId="9" applyFont="1" applyFill="1"/>
    <xf numFmtId="0" fontId="25" fillId="2" borderId="4" xfId="0" quotePrefix="1" applyFont="1" applyFill="1" applyBorder="1" applyAlignment="1">
      <alignment horizontal="left" vertical="center"/>
    </xf>
    <xf numFmtId="0" fontId="25" fillId="2" borderId="4" xfId="0" applyNumberFormat="1" applyFont="1" applyFill="1" applyBorder="1" applyAlignment="1" applyProtection="1">
      <alignment vertical="center" wrapText="1"/>
    </xf>
    <xf numFmtId="0" fontId="25" fillId="2" borderId="4" xfId="0" quotePrefix="1" applyFont="1" applyFill="1" applyBorder="1" applyAlignment="1">
      <alignment horizontal="left" vertical="center" wrapText="1"/>
    </xf>
    <xf numFmtId="3" fontId="30" fillId="0" borderId="5" xfId="0" applyNumberFormat="1" applyFont="1" applyFill="1" applyBorder="1" applyAlignment="1" applyProtection="1">
      <alignment horizontal="right" vertical="center" wrapText="1"/>
    </xf>
    <xf numFmtId="3" fontId="16" fillId="2" borderId="5" xfId="0" applyNumberFormat="1" applyFont="1" applyFill="1" applyBorder="1" applyAlignment="1">
      <alignment horizontal="right"/>
    </xf>
    <xf numFmtId="3" fontId="11" fillId="2" borderId="5" xfId="0" applyNumberFormat="1" applyFont="1" applyFill="1" applyBorder="1" applyAlignment="1">
      <alignment horizontal="right"/>
    </xf>
    <xf numFmtId="3" fontId="11" fillId="2" borderId="4" xfId="0" applyNumberFormat="1" applyFont="1" applyFill="1" applyBorder="1" applyAlignment="1">
      <alignment horizontal="right"/>
    </xf>
    <xf numFmtId="0" fontId="38" fillId="4" borderId="4" xfId="6" applyNumberFormat="1" applyFont="1" applyFill="1" applyBorder="1" applyAlignment="1" applyProtection="1">
      <alignment horizontal="center" vertical="center" wrapText="1"/>
    </xf>
    <xf numFmtId="0" fontId="38" fillId="0" borderId="4" xfId="3" quotePrefix="1" applyFont="1" applyBorder="1" applyAlignment="1">
      <alignment horizontal="center" vertical="center" wrapText="1"/>
    </xf>
    <xf numFmtId="0" fontId="38" fillId="2" borderId="4" xfId="3" applyNumberFormat="1" applyFont="1" applyFill="1" applyBorder="1" applyAlignment="1" applyProtection="1">
      <alignment horizontal="center" vertical="center" wrapText="1"/>
    </xf>
    <xf numFmtId="0" fontId="38" fillId="2" borderId="4" xfId="9" applyNumberFormat="1" applyFont="1" applyFill="1" applyBorder="1" applyAlignment="1" applyProtection="1">
      <alignment horizontal="center" vertical="center" wrapText="1"/>
    </xf>
    <xf numFmtId="0" fontId="38" fillId="0" borderId="4" xfId="6" applyNumberFormat="1" applyFont="1" applyFill="1" applyBorder="1" applyAlignment="1" applyProtection="1">
      <alignment horizontal="left" vertical="center" wrapText="1"/>
    </xf>
    <xf numFmtId="3" fontId="38" fillId="0" borderId="4" xfId="6" applyNumberFormat="1" applyFont="1" applyFill="1" applyBorder="1" applyAlignment="1" applyProtection="1">
      <alignment horizontal="center" vertical="center" wrapText="1"/>
    </xf>
    <xf numFmtId="0" fontId="39" fillId="2" borderId="4" xfId="6" applyNumberFormat="1" applyFont="1" applyFill="1" applyBorder="1" applyAlignment="1" applyProtection="1">
      <alignment vertical="center" wrapText="1"/>
    </xf>
    <xf numFmtId="3" fontId="38" fillId="2" borderId="4" xfId="6" applyNumberFormat="1" applyFont="1" applyFill="1" applyBorder="1" applyAlignment="1">
      <alignment horizontal="right"/>
    </xf>
    <xf numFmtId="0" fontId="40" fillId="2" borderId="4" xfId="6" quotePrefix="1" applyFont="1" applyFill="1" applyBorder="1" applyAlignment="1">
      <alignment horizontal="left" vertical="center"/>
    </xf>
    <xf numFmtId="3" fontId="41" fillId="2" borderId="4" xfId="6" applyNumberFormat="1" applyFont="1" applyFill="1" applyBorder="1" applyAlignment="1">
      <alignment horizontal="right"/>
    </xf>
    <xf numFmtId="0" fontId="39" fillId="2" borderId="4" xfId="6" applyNumberFormat="1" applyFont="1" applyFill="1" applyBorder="1" applyAlignment="1" applyProtection="1">
      <alignment horizontal="left" vertical="center" wrapText="1"/>
    </xf>
    <xf numFmtId="0" fontId="40" fillId="2" borderId="4" xfId="6" quotePrefix="1" applyFont="1" applyFill="1" applyBorder="1" applyAlignment="1">
      <alignment horizontal="left" vertical="center" wrapText="1"/>
    </xf>
    <xf numFmtId="3" fontId="42" fillId="2" borderId="4" xfId="6" applyNumberFormat="1" applyFont="1" applyFill="1" applyBorder="1" applyAlignment="1">
      <alignment horizontal="right"/>
    </xf>
    <xf numFmtId="3" fontId="39" fillId="2" borderId="4" xfId="6" applyNumberFormat="1" applyFont="1" applyFill="1" applyBorder="1" applyAlignment="1">
      <alignment horizontal="right"/>
    </xf>
    <xf numFmtId="3" fontId="41" fillId="0" borderId="4" xfId="0" applyNumberFormat="1" applyFont="1" applyFill="1" applyBorder="1"/>
    <xf numFmtId="3" fontId="42" fillId="0" borderId="4" xfId="0" applyNumberFormat="1" applyFont="1" applyFill="1" applyBorder="1"/>
    <xf numFmtId="0" fontId="43" fillId="2" borderId="4" xfId="6" quotePrefix="1" applyFont="1" applyFill="1" applyBorder="1" applyAlignment="1">
      <alignment horizontal="left" vertical="center" wrapText="1"/>
    </xf>
    <xf numFmtId="0" fontId="14" fillId="0" borderId="4" xfId="6" applyFont="1" applyBorder="1"/>
    <xf numFmtId="0" fontId="7" fillId="0" borderId="4" xfId="6" applyFont="1" applyBorder="1"/>
    <xf numFmtId="3" fontId="38" fillId="2" borderId="5" xfId="6" applyNumberFormat="1" applyFont="1" applyFill="1" applyBorder="1" applyAlignment="1">
      <alignment horizontal="right"/>
    </xf>
    <xf numFmtId="3" fontId="41" fillId="2" borderId="5" xfId="6" applyNumberFormat="1" applyFont="1" applyFill="1" applyBorder="1" applyAlignment="1">
      <alignment horizontal="right"/>
    </xf>
    <xf numFmtId="0" fontId="44" fillId="0" borderId="4" xfId="6" applyNumberFormat="1" applyFont="1" applyFill="1" applyBorder="1" applyAlignment="1" applyProtection="1">
      <alignment horizontal="left" vertical="center" wrapText="1"/>
    </xf>
    <xf numFmtId="3" fontId="26" fillId="0" borderId="5" xfId="0" applyNumberFormat="1" applyFont="1" applyFill="1" applyBorder="1" applyAlignment="1" applyProtection="1">
      <alignment horizontal="right" vertical="center" wrapText="1"/>
    </xf>
    <xf numFmtId="0" fontId="8" fillId="0" borderId="0" xfId="2" applyNumberFormat="1" applyFont="1" applyFill="1" applyBorder="1" applyAlignment="1" applyProtection="1">
      <alignment horizontal="center" vertical="center" wrapText="1"/>
    </xf>
    <xf numFmtId="0" fontId="12" fillId="0" borderId="0" xfId="2" applyFont="1" applyAlignment="1">
      <alignment wrapText="1"/>
    </xf>
    <xf numFmtId="0" fontId="17" fillId="0" borderId="4" xfId="3" quotePrefix="1" applyFont="1" applyBorder="1" applyAlignment="1">
      <alignment horizontal="center" vertical="center" wrapText="1"/>
    </xf>
    <xf numFmtId="0" fontId="16" fillId="0" borderId="2" xfId="2" quotePrefix="1" applyFont="1" applyBorder="1" applyAlignment="1">
      <alignment horizontal="center" vertical="center" wrapText="1"/>
    </xf>
    <xf numFmtId="0" fontId="16" fillId="0" borderId="3" xfId="2" quotePrefix="1" applyFont="1" applyBorder="1" applyAlignment="1">
      <alignment horizontal="center" vertical="center" wrapText="1"/>
    </xf>
    <xf numFmtId="0" fontId="16" fillId="0" borderId="5" xfId="2" quotePrefix="1" applyFont="1" applyBorder="1" applyAlignment="1">
      <alignment horizontal="center" vertical="center" wrapText="1"/>
    </xf>
    <xf numFmtId="0" fontId="18" fillId="4" borderId="2" xfId="2" applyNumberFormat="1" applyFont="1" applyFill="1" applyBorder="1" applyAlignment="1" applyProtection="1">
      <alignment horizontal="left" vertical="center" wrapText="1"/>
    </xf>
    <xf numFmtId="0" fontId="18" fillId="4" borderId="3" xfId="2" applyNumberFormat="1" applyFont="1" applyFill="1" applyBorder="1" applyAlignment="1" applyProtection="1">
      <alignment horizontal="left" vertical="center" wrapText="1"/>
    </xf>
    <xf numFmtId="0" fontId="18" fillId="4" borderId="5" xfId="2" applyNumberFormat="1" applyFont="1" applyFill="1" applyBorder="1" applyAlignment="1" applyProtection="1">
      <alignment horizontal="left" vertical="center" wrapText="1"/>
    </xf>
    <xf numFmtId="0" fontId="18" fillId="0" borderId="2" xfId="2" quotePrefix="1" applyFont="1" applyBorder="1" applyAlignment="1">
      <alignment horizontal="left" vertical="center"/>
    </xf>
    <xf numFmtId="0" fontId="19" fillId="0" borderId="3" xfId="2" applyNumberFormat="1" applyFont="1" applyFill="1" applyBorder="1" applyAlignment="1" applyProtection="1">
      <alignment vertical="center"/>
    </xf>
    <xf numFmtId="0" fontId="18" fillId="3" borderId="2" xfId="2" quotePrefix="1" applyNumberFormat="1" applyFont="1" applyFill="1" applyBorder="1" applyAlignment="1" applyProtection="1">
      <alignment horizontal="left" vertical="center" wrapText="1"/>
    </xf>
    <xf numFmtId="0" fontId="19" fillId="3" borderId="3" xfId="2" applyNumberFormat="1" applyFont="1" applyFill="1" applyBorder="1" applyAlignment="1" applyProtection="1">
      <alignment vertical="center" wrapText="1"/>
    </xf>
    <xf numFmtId="0" fontId="18" fillId="0" borderId="2" xfId="2" applyNumberFormat="1" applyFont="1" applyFill="1" applyBorder="1" applyAlignment="1" applyProtection="1">
      <alignment horizontal="left" vertical="center" wrapText="1"/>
    </xf>
    <xf numFmtId="0" fontId="19" fillId="0" borderId="3" xfId="2" applyNumberFormat="1" applyFont="1" applyFill="1" applyBorder="1" applyAlignment="1" applyProtection="1">
      <alignment vertical="center" wrapText="1"/>
    </xf>
    <xf numFmtId="0" fontId="18" fillId="0" borderId="2" xfId="2" quotePrefix="1" applyFont="1" applyFill="1" applyBorder="1" applyAlignment="1">
      <alignment horizontal="left" vertical="center"/>
    </xf>
    <xf numFmtId="0" fontId="18" fillId="0" borderId="2" xfId="2" quotePrefix="1" applyNumberFormat="1" applyFont="1" applyFill="1" applyBorder="1" applyAlignment="1" applyProtection="1">
      <alignment horizontal="left" vertical="center" wrapText="1"/>
    </xf>
    <xf numFmtId="0" fontId="16" fillId="0" borderId="2" xfId="3" quotePrefix="1" applyFont="1" applyBorder="1" applyAlignment="1">
      <alignment horizontal="center" vertical="center" wrapText="1"/>
    </xf>
    <xf numFmtId="0" fontId="16" fillId="0" borderId="3" xfId="3" quotePrefix="1" applyFont="1" applyBorder="1" applyAlignment="1">
      <alignment horizontal="center" vertical="center" wrapText="1"/>
    </xf>
    <xf numFmtId="0" fontId="10" fillId="0" borderId="0" xfId="2" applyNumberFormat="1" applyFont="1" applyFill="1" applyBorder="1" applyAlignment="1" applyProtection="1">
      <alignment vertical="center" wrapText="1"/>
    </xf>
    <xf numFmtId="0" fontId="18" fillId="3" borderId="2" xfId="2" applyNumberFormat="1" applyFont="1" applyFill="1" applyBorder="1" applyAlignment="1" applyProtection="1">
      <alignment horizontal="left" vertical="center" wrapText="1"/>
    </xf>
    <xf numFmtId="0" fontId="19" fillId="3" borderId="3" xfId="2" applyNumberFormat="1" applyFont="1" applyFill="1" applyBorder="1" applyAlignment="1" applyProtection="1">
      <alignment vertical="center"/>
    </xf>
    <xf numFmtId="0" fontId="20" fillId="0" borderId="0" xfId="2" applyNumberFormat="1" applyFont="1" applyFill="1" applyBorder="1" applyAlignment="1" applyProtection="1">
      <alignment horizontal="center" vertical="center" wrapText="1"/>
    </xf>
    <xf numFmtId="0" fontId="7" fillId="0" borderId="3" xfId="2" applyFont="1" applyBorder="1" applyAlignment="1">
      <alignment horizontal="left" vertical="center" wrapText="1"/>
    </xf>
    <xf numFmtId="0" fontId="7" fillId="0" borderId="5" xfId="2" applyFont="1" applyBorder="1" applyAlignment="1">
      <alignment horizontal="left" vertical="center" wrapText="1"/>
    </xf>
    <xf numFmtId="0" fontId="8" fillId="0" borderId="0" xfId="9" applyNumberFormat="1" applyFont="1" applyFill="1" applyBorder="1" applyAlignment="1" applyProtection="1">
      <alignment horizontal="center" vertical="center" wrapText="1"/>
    </xf>
    <xf numFmtId="0" fontId="28" fillId="0" borderId="0" xfId="0" applyNumberFormat="1" applyFont="1" applyFill="1" applyBorder="1" applyAlignment="1" applyProtection="1">
      <alignment horizontal="center" vertical="center" wrapText="1"/>
    </xf>
    <xf numFmtId="0" fontId="32" fillId="0" borderId="0" xfId="0" applyFont="1" applyAlignment="1">
      <alignment vertical="center" wrapText="1"/>
    </xf>
    <xf numFmtId="0" fontId="28" fillId="0" borderId="0" xfId="6" applyNumberFormat="1" applyFont="1" applyFill="1" applyBorder="1" applyAlignment="1" applyProtection="1">
      <alignment horizontal="center" vertical="center" wrapText="1"/>
    </xf>
    <xf numFmtId="0" fontId="33" fillId="0" borderId="0" xfId="8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3" fontId="11" fillId="0" borderId="4" xfId="2" applyNumberFormat="1" applyFont="1" applyFill="1" applyBorder="1" applyAlignment="1">
      <alignment horizontal="right"/>
    </xf>
    <xf numFmtId="0" fontId="38" fillId="0" borderId="0" xfId="2" applyNumberFormat="1" applyFont="1" applyFill="1" applyBorder="1" applyAlignment="1" applyProtection="1">
      <alignment horizontal="center" vertical="center" wrapText="1"/>
    </xf>
    <xf numFmtId="0" fontId="45" fillId="3" borderId="2" xfId="2" applyNumberFormat="1" applyFont="1" applyFill="1" applyBorder="1" applyAlignment="1" applyProtection="1">
      <alignment horizontal="left" vertical="center" wrapText="1"/>
    </xf>
    <xf numFmtId="0" fontId="45" fillId="3" borderId="3" xfId="2" applyNumberFormat="1" applyFont="1" applyFill="1" applyBorder="1" applyAlignment="1" applyProtection="1">
      <alignment horizontal="left" vertical="center" wrapText="1"/>
    </xf>
    <xf numFmtId="0" fontId="45" fillId="3" borderId="5" xfId="2" applyNumberFormat="1" applyFont="1" applyFill="1" applyBorder="1" applyAlignment="1" applyProtection="1">
      <alignment horizontal="left" vertical="center" wrapText="1"/>
    </xf>
    <xf numFmtId="3" fontId="41" fillId="2" borderId="3" xfId="6" applyNumberFormat="1" applyFont="1" applyFill="1" applyBorder="1" applyAlignment="1">
      <alignment horizontal="right"/>
    </xf>
    <xf numFmtId="0" fontId="3" fillId="0" borderId="0" xfId="6" applyBorder="1"/>
    <xf numFmtId="3" fontId="46" fillId="0" borderId="4" xfId="6" applyNumberFormat="1" applyFont="1" applyFill="1" applyBorder="1" applyAlignment="1" applyProtection="1">
      <alignment horizontal="center" vertical="center" wrapText="1"/>
    </xf>
    <xf numFmtId="3" fontId="3" fillId="0" borderId="0" xfId="6" applyNumberFormat="1"/>
    <xf numFmtId="0" fontId="40" fillId="2" borderId="0" xfId="6" quotePrefix="1" applyFont="1" applyFill="1" applyBorder="1" applyAlignment="1">
      <alignment horizontal="left" vertical="center" wrapText="1"/>
    </xf>
    <xf numFmtId="3" fontId="41" fillId="0" borderId="0" xfId="0" applyNumberFormat="1" applyFont="1" applyFill="1" applyBorder="1"/>
    <xf numFmtId="3" fontId="42" fillId="0" borderId="0" xfId="0" applyNumberFormat="1" applyFont="1" applyFill="1" applyBorder="1"/>
    <xf numFmtId="3" fontId="46" fillId="4" borderId="4" xfId="6" applyNumberFormat="1" applyFont="1" applyFill="1" applyBorder="1" applyAlignment="1" applyProtection="1">
      <alignment horizontal="center" vertical="center" wrapText="1"/>
    </xf>
    <xf numFmtId="3" fontId="41" fillId="2" borderId="0" xfId="6" applyNumberFormat="1" applyFont="1" applyFill="1" applyBorder="1" applyAlignment="1">
      <alignment horizontal="right"/>
    </xf>
    <xf numFmtId="0" fontId="7" fillId="0" borderId="0" xfId="6" applyFont="1" applyBorder="1"/>
    <xf numFmtId="0" fontId="47" fillId="0" borderId="0" xfId="6" applyFont="1" applyAlignment="1">
      <alignment horizontal="right"/>
    </xf>
    <xf numFmtId="0" fontId="25" fillId="2" borderId="7" xfId="0" applyNumberFormat="1" applyFont="1" applyFill="1" applyBorder="1" applyAlignment="1" applyProtection="1">
      <alignment horizontal="left" vertical="center" wrapText="1"/>
    </xf>
    <xf numFmtId="0" fontId="25" fillId="2" borderId="1" xfId="0" applyNumberFormat="1" applyFont="1" applyFill="1" applyBorder="1" applyAlignment="1" applyProtection="1">
      <alignment horizontal="left" vertical="center" wrapText="1"/>
    </xf>
    <xf numFmtId="3" fontId="30" fillId="2" borderId="3" xfId="0" applyNumberFormat="1" applyFont="1" applyFill="1" applyBorder="1" applyAlignment="1">
      <alignment horizontal="right"/>
    </xf>
    <xf numFmtId="0" fontId="25" fillId="2" borderId="1" xfId="0" applyNumberFormat="1" applyFont="1" applyFill="1" applyBorder="1" applyAlignment="1" applyProtection="1">
      <alignment vertical="center" wrapText="1"/>
    </xf>
    <xf numFmtId="0" fontId="25" fillId="2" borderId="7" xfId="0" applyNumberFormat="1" applyFont="1" applyFill="1" applyBorder="1" applyAlignment="1" applyProtection="1">
      <alignment vertical="center" wrapText="1"/>
    </xf>
    <xf numFmtId="3" fontId="30" fillId="2" borderId="7" xfId="0" applyNumberFormat="1" applyFont="1" applyFill="1" applyBorder="1" applyAlignment="1">
      <alignment horizontal="right"/>
    </xf>
    <xf numFmtId="3" fontId="30" fillId="2" borderId="1" xfId="0" applyNumberFormat="1" applyFont="1" applyFill="1" applyBorder="1" applyAlignment="1">
      <alignment horizontal="right"/>
    </xf>
    <xf numFmtId="0" fontId="7" fillId="0" borderId="0" xfId="9" applyFont="1" applyBorder="1"/>
    <xf numFmtId="3" fontId="7" fillId="0" borderId="0" xfId="9" applyNumberFormat="1" applyFont="1"/>
    <xf numFmtId="0" fontId="48" fillId="8" borderId="0" xfId="5" applyNumberFormat="1" applyFont="1" applyFill="1" applyBorder="1" applyAlignment="1">
      <alignment vertical="center" wrapText="1" readingOrder="1"/>
    </xf>
  </cellXfs>
  <cellStyles count="10">
    <cellStyle name="Normal" xfId="5" xr:uid="{7A5E0450-7805-4649-9E73-7034B53291D1}"/>
    <cellStyle name="Normalno" xfId="0" builtinId="0"/>
    <cellStyle name="Normalno 2" xfId="1" xr:uid="{00000000-0005-0000-0000-000001000000}"/>
    <cellStyle name="Normalno 2 2" xfId="3" xr:uid="{00000000-0005-0000-0000-000002000000}"/>
    <cellStyle name="Normalno 2 2 2" xfId="9" xr:uid="{BE56AE1A-E292-4022-8F75-A274D2F23FE6}"/>
    <cellStyle name="Normalno 3" xfId="2" xr:uid="{00000000-0005-0000-0000-000003000000}"/>
    <cellStyle name="Normalno 4" xfId="4" xr:uid="{F8A0B78B-6A13-46F9-9BB1-CBF3C1894345}"/>
    <cellStyle name="Normalno 5" xfId="6" xr:uid="{C68D1C66-4BFC-44FE-9A3F-D20760430F20}"/>
    <cellStyle name="Normalno 6" xfId="7" xr:uid="{4755BCF6-DBB0-44C9-A52B-379972812AEF}"/>
    <cellStyle name="Normalno 7" xfId="8" xr:uid="{DF7AC9C5-D06D-47F2-A802-16472529929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4"/>
  <sheetViews>
    <sheetView topLeftCell="A2" zoomScaleNormal="100" workbookViewId="0">
      <selection activeCell="K34" sqref="K34"/>
    </sheetView>
  </sheetViews>
  <sheetFormatPr defaultColWidth="8.85546875" defaultRowHeight="15" x14ac:dyDescent="0.25"/>
  <cols>
    <col min="1" max="4" width="8.85546875" style="1"/>
    <col min="5" max="5" width="19.28515625" style="1" customWidth="1"/>
    <col min="6" max="7" width="19.42578125" style="1" hidden="1" customWidth="1"/>
    <col min="8" max="8" width="23.28515625" style="1" customWidth="1"/>
    <col min="9" max="9" width="25.140625" style="1" customWidth="1"/>
    <col min="10" max="10" width="21.28515625" style="1" customWidth="1"/>
    <col min="11" max="12" width="25.28515625" style="1" customWidth="1"/>
    <col min="13" max="16384" width="8.85546875" style="1"/>
  </cols>
  <sheetData>
    <row r="1" spans="1:10" ht="5.25" hidden="1" customHeight="1" x14ac:dyDescent="0.25">
      <c r="A1" s="33"/>
    </row>
    <row r="2" spans="1:10" s="2" customFormat="1" ht="38.25" customHeight="1" x14ac:dyDescent="0.25">
      <c r="A2" s="168" t="s">
        <v>261</v>
      </c>
      <c r="B2" s="168"/>
      <c r="C2" s="168"/>
      <c r="D2" s="168"/>
      <c r="E2" s="168"/>
      <c r="F2" s="168"/>
      <c r="G2" s="168"/>
      <c r="H2" s="168"/>
      <c r="I2" s="168"/>
      <c r="J2" s="168"/>
    </row>
    <row r="3" spans="1:10" s="2" customFormat="1" ht="5.25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</row>
    <row r="4" spans="1:10" s="2" customFormat="1" ht="15.75" x14ac:dyDescent="0.25">
      <c r="A4" s="136" t="s">
        <v>0</v>
      </c>
      <c r="B4" s="136"/>
      <c r="C4" s="136"/>
      <c r="D4" s="136"/>
      <c r="E4" s="136"/>
      <c r="F4" s="136"/>
      <c r="G4" s="136"/>
      <c r="H4" s="136"/>
      <c r="I4" s="155"/>
      <c r="J4" s="155"/>
    </row>
    <row r="5" spans="1:10" s="2" customFormat="1" ht="9" customHeight="1" x14ac:dyDescent="0.25">
      <c r="A5" s="3"/>
      <c r="B5" s="3"/>
      <c r="C5" s="3"/>
      <c r="D5" s="3"/>
      <c r="E5" s="3"/>
      <c r="F5" s="3"/>
      <c r="G5" s="3"/>
      <c r="H5" s="3"/>
      <c r="I5" s="4"/>
      <c r="J5" s="4"/>
    </row>
    <row r="6" spans="1:10" s="2" customFormat="1" ht="18" customHeight="1" x14ac:dyDescent="0.25">
      <c r="A6" s="136" t="s">
        <v>14</v>
      </c>
      <c r="B6" s="137"/>
      <c r="C6" s="137"/>
      <c r="D6" s="137"/>
      <c r="E6" s="137"/>
      <c r="F6" s="137"/>
      <c r="G6" s="137"/>
      <c r="H6" s="137"/>
      <c r="I6" s="137"/>
      <c r="J6" s="137"/>
    </row>
    <row r="7" spans="1:10" s="2" customFormat="1" ht="9" customHeight="1" x14ac:dyDescent="0.3">
      <c r="A7" s="5"/>
      <c r="B7" s="6"/>
      <c r="C7" s="6"/>
      <c r="D7" s="6"/>
      <c r="E7" s="7"/>
      <c r="F7" s="8"/>
      <c r="G7" s="8"/>
      <c r="H7" s="8"/>
      <c r="I7" s="8"/>
      <c r="J7" s="9"/>
    </row>
    <row r="8" spans="1:10" s="2" customFormat="1" ht="25.5" x14ac:dyDescent="0.25">
      <c r="A8" s="153" t="s">
        <v>12</v>
      </c>
      <c r="B8" s="154"/>
      <c r="C8" s="154"/>
      <c r="D8" s="154"/>
      <c r="E8" s="154"/>
      <c r="F8" s="34" t="s">
        <v>72</v>
      </c>
      <c r="G8" s="34" t="s">
        <v>71</v>
      </c>
      <c r="H8" s="35" t="s">
        <v>70</v>
      </c>
      <c r="I8" s="103" t="s">
        <v>254</v>
      </c>
      <c r="J8" s="103" t="s">
        <v>255</v>
      </c>
    </row>
    <row r="9" spans="1:10" s="32" customFormat="1" ht="12" customHeight="1" x14ac:dyDescent="0.25">
      <c r="A9" s="138">
        <v>1</v>
      </c>
      <c r="B9" s="138"/>
      <c r="C9" s="138"/>
      <c r="D9" s="138"/>
      <c r="E9" s="138"/>
      <c r="F9" s="36">
        <v>2</v>
      </c>
      <c r="G9" s="36">
        <v>3</v>
      </c>
      <c r="H9" s="37">
        <v>4</v>
      </c>
      <c r="I9" s="37">
        <v>5</v>
      </c>
      <c r="J9" s="37">
        <v>6</v>
      </c>
    </row>
    <row r="10" spans="1:10" s="2" customFormat="1" x14ac:dyDescent="0.25">
      <c r="A10" s="156" t="s">
        <v>3</v>
      </c>
      <c r="B10" s="148"/>
      <c r="C10" s="148"/>
      <c r="D10" s="148"/>
      <c r="E10" s="157"/>
      <c r="F10" s="10">
        <f>F11+F12</f>
        <v>1683888.37</v>
      </c>
      <c r="G10" s="10">
        <f t="shared" ref="G10:H10" si="0">G11+G12</f>
        <v>2104110</v>
      </c>
      <c r="H10" s="10">
        <f t="shared" si="0"/>
        <v>2219650</v>
      </c>
      <c r="I10" s="10">
        <v>119185</v>
      </c>
      <c r="J10" s="10">
        <f>H10+I10</f>
        <v>2338835</v>
      </c>
    </row>
    <row r="11" spans="1:10" s="2" customFormat="1" x14ac:dyDescent="0.25">
      <c r="A11" s="149" t="s">
        <v>1</v>
      </c>
      <c r="B11" s="150"/>
      <c r="C11" s="150"/>
      <c r="D11" s="150"/>
      <c r="E11" s="146"/>
      <c r="F11" s="11">
        <v>1683799.84</v>
      </c>
      <c r="G11" s="47">
        <v>2102810</v>
      </c>
      <c r="H11" s="110">
        <v>2219450</v>
      </c>
      <c r="I11" s="111">
        <v>119185</v>
      </c>
      <c r="J11" s="110">
        <f t="shared" ref="J11:J16" si="1">H11+I11</f>
        <v>2338635</v>
      </c>
    </row>
    <row r="12" spans="1:10" s="2" customFormat="1" x14ac:dyDescent="0.25">
      <c r="A12" s="151" t="s">
        <v>2</v>
      </c>
      <c r="B12" s="146"/>
      <c r="C12" s="146"/>
      <c r="D12" s="146"/>
      <c r="E12" s="146"/>
      <c r="F12" s="11">
        <v>88.53</v>
      </c>
      <c r="G12" s="11">
        <v>1300</v>
      </c>
      <c r="H12" s="11">
        <v>200</v>
      </c>
      <c r="I12" s="167">
        <v>0</v>
      </c>
      <c r="J12" s="11">
        <f t="shared" si="1"/>
        <v>200</v>
      </c>
    </row>
    <row r="13" spans="1:10" s="2" customFormat="1" x14ac:dyDescent="0.25">
      <c r="A13" s="12" t="s">
        <v>6</v>
      </c>
      <c r="B13" s="31"/>
      <c r="C13" s="31"/>
      <c r="D13" s="31"/>
      <c r="E13" s="31"/>
      <c r="F13" s="10">
        <f>F14+F15</f>
        <v>1688232.99</v>
      </c>
      <c r="G13" s="10">
        <f t="shared" ref="G13:H13" si="2">G14+G15</f>
        <v>2117648</v>
      </c>
      <c r="H13" s="10">
        <f t="shared" si="2"/>
        <v>2219650</v>
      </c>
      <c r="I13" s="10">
        <f>I14+I15</f>
        <v>22279</v>
      </c>
      <c r="J13" s="10">
        <f t="shared" si="1"/>
        <v>2241929</v>
      </c>
    </row>
    <row r="14" spans="1:10" s="2" customFormat="1" x14ac:dyDescent="0.25">
      <c r="A14" s="152" t="s">
        <v>4</v>
      </c>
      <c r="B14" s="150"/>
      <c r="C14" s="150"/>
      <c r="D14" s="150"/>
      <c r="E14" s="150"/>
      <c r="F14" s="11">
        <v>1678782.02</v>
      </c>
      <c r="G14" s="48">
        <v>2093654</v>
      </c>
      <c r="H14" s="111">
        <v>2207550</v>
      </c>
      <c r="I14" s="111">
        <v>19417</v>
      </c>
      <c r="J14" s="111">
        <f t="shared" si="1"/>
        <v>2226967</v>
      </c>
    </row>
    <row r="15" spans="1:10" s="2" customFormat="1" x14ac:dyDescent="0.25">
      <c r="A15" s="145" t="s">
        <v>5</v>
      </c>
      <c r="B15" s="146"/>
      <c r="C15" s="146"/>
      <c r="D15" s="146"/>
      <c r="E15" s="146"/>
      <c r="F15" s="14">
        <v>9450.9699999999993</v>
      </c>
      <c r="G15" s="49">
        <v>23994</v>
      </c>
      <c r="H15" s="112">
        <v>12100</v>
      </c>
      <c r="I15" s="112">
        <v>2862</v>
      </c>
      <c r="J15" s="112">
        <f t="shared" si="1"/>
        <v>14962</v>
      </c>
    </row>
    <row r="16" spans="1:10" s="2" customFormat="1" x14ac:dyDescent="0.25">
      <c r="A16" s="147" t="s">
        <v>7</v>
      </c>
      <c r="B16" s="148"/>
      <c r="C16" s="148"/>
      <c r="D16" s="148"/>
      <c r="E16" s="148"/>
      <c r="F16" s="10">
        <f>F10-F13</f>
        <v>-4344.6199999998789</v>
      </c>
      <c r="G16" s="10">
        <f t="shared" ref="G16:I16" si="3">G10-G13</f>
        <v>-13538</v>
      </c>
      <c r="H16" s="10">
        <f t="shared" si="3"/>
        <v>0</v>
      </c>
      <c r="I16" s="10">
        <f t="shared" si="3"/>
        <v>96906</v>
      </c>
      <c r="J16" s="10">
        <f t="shared" si="1"/>
        <v>96906</v>
      </c>
    </row>
    <row r="17" spans="1:10" s="2" customFormat="1" ht="11.25" customHeight="1" x14ac:dyDescent="0.25">
      <c r="A17" s="3"/>
      <c r="B17" s="15"/>
      <c r="C17" s="15"/>
      <c r="D17" s="15"/>
      <c r="E17" s="15"/>
      <c r="F17" s="15"/>
      <c r="G17" s="15"/>
      <c r="H17" s="16"/>
      <c r="I17" s="16"/>
      <c r="J17" s="16"/>
    </row>
    <row r="18" spans="1:10" s="2" customFormat="1" ht="18" customHeight="1" x14ac:dyDescent="0.25">
      <c r="A18" s="136" t="s">
        <v>15</v>
      </c>
      <c r="B18" s="137"/>
      <c r="C18" s="137"/>
      <c r="D18" s="137"/>
      <c r="E18" s="137"/>
      <c r="F18" s="137"/>
      <c r="G18" s="137"/>
      <c r="H18" s="137"/>
      <c r="I18" s="137"/>
      <c r="J18" s="137"/>
    </row>
    <row r="19" spans="1:10" s="2" customFormat="1" ht="3" customHeight="1" x14ac:dyDescent="0.25">
      <c r="A19" s="3"/>
      <c r="B19" s="15"/>
      <c r="C19" s="15"/>
      <c r="D19" s="15"/>
      <c r="E19" s="15"/>
      <c r="F19" s="15"/>
      <c r="G19" s="15"/>
      <c r="H19" s="16"/>
      <c r="I19" s="16"/>
      <c r="J19" s="16"/>
    </row>
    <row r="20" spans="1:10" s="2" customFormat="1" ht="25.5" x14ac:dyDescent="0.25">
      <c r="A20" s="153" t="s">
        <v>12</v>
      </c>
      <c r="B20" s="154"/>
      <c r="C20" s="154"/>
      <c r="D20" s="154"/>
      <c r="E20" s="154"/>
      <c r="F20" s="34" t="s">
        <v>13</v>
      </c>
      <c r="G20" s="34" t="s">
        <v>23</v>
      </c>
      <c r="H20" s="35" t="s">
        <v>24</v>
      </c>
      <c r="I20" s="103" t="s">
        <v>254</v>
      </c>
      <c r="J20" s="103" t="s">
        <v>255</v>
      </c>
    </row>
    <row r="21" spans="1:10" s="32" customFormat="1" ht="12" customHeight="1" x14ac:dyDescent="0.25">
      <c r="A21" s="138">
        <v>1</v>
      </c>
      <c r="B21" s="138"/>
      <c r="C21" s="138"/>
      <c r="D21" s="138"/>
      <c r="E21" s="138"/>
      <c r="F21" s="36">
        <v>2</v>
      </c>
      <c r="G21" s="36">
        <v>3</v>
      </c>
      <c r="H21" s="37">
        <v>4</v>
      </c>
      <c r="I21" s="37">
        <v>5</v>
      </c>
      <c r="J21" s="37">
        <v>6</v>
      </c>
    </row>
    <row r="22" spans="1:10" s="2" customFormat="1" x14ac:dyDescent="0.25">
      <c r="A22" s="145" t="s">
        <v>8</v>
      </c>
      <c r="B22" s="146"/>
      <c r="C22" s="146"/>
      <c r="D22" s="146"/>
      <c r="E22" s="146"/>
      <c r="F22" s="14"/>
      <c r="G22" s="14"/>
      <c r="H22" s="14"/>
      <c r="I22" s="14"/>
      <c r="J22" s="13"/>
    </row>
    <row r="23" spans="1:10" s="2" customFormat="1" x14ac:dyDescent="0.25">
      <c r="A23" s="145" t="s">
        <v>9</v>
      </c>
      <c r="B23" s="146"/>
      <c r="C23" s="146"/>
      <c r="D23" s="146"/>
      <c r="E23" s="146"/>
      <c r="F23" s="14"/>
      <c r="G23" s="14"/>
      <c r="H23" s="14"/>
      <c r="I23" s="14"/>
      <c r="J23" s="13"/>
    </row>
    <row r="24" spans="1:10" s="2" customFormat="1" x14ac:dyDescent="0.25">
      <c r="A24" s="147" t="s">
        <v>10</v>
      </c>
      <c r="B24" s="148"/>
      <c r="C24" s="148"/>
      <c r="D24" s="148"/>
      <c r="E24" s="148"/>
      <c r="F24" s="10">
        <f>F22-F23</f>
        <v>0</v>
      </c>
      <c r="G24" s="10">
        <f t="shared" ref="G24:J24" si="4">G22-G23</f>
        <v>0</v>
      </c>
      <c r="H24" s="10">
        <f t="shared" si="4"/>
        <v>0</v>
      </c>
      <c r="I24" s="10">
        <f t="shared" si="4"/>
        <v>0</v>
      </c>
      <c r="J24" s="10">
        <f t="shared" si="4"/>
        <v>0</v>
      </c>
    </row>
    <row r="25" spans="1:10" s="2" customFormat="1" x14ac:dyDescent="0.25">
      <c r="A25" s="147" t="s">
        <v>11</v>
      </c>
      <c r="B25" s="148"/>
      <c r="C25" s="148"/>
      <c r="D25" s="148"/>
      <c r="E25" s="148"/>
      <c r="F25" s="10">
        <f>F16+F24</f>
        <v>-4344.6199999998789</v>
      </c>
      <c r="G25" s="10">
        <f t="shared" ref="G25:J25" si="5">G16+G24</f>
        <v>-13538</v>
      </c>
      <c r="H25" s="10">
        <f t="shared" si="5"/>
        <v>0</v>
      </c>
      <c r="I25" s="10">
        <f t="shared" si="5"/>
        <v>96906</v>
      </c>
      <c r="J25" s="10">
        <f t="shared" si="5"/>
        <v>96906</v>
      </c>
    </row>
    <row r="26" spans="1:10" s="2" customFormat="1" ht="10.5" customHeight="1" x14ac:dyDescent="0.25">
      <c r="A26" s="17"/>
      <c r="B26" s="15"/>
      <c r="C26" s="15"/>
      <c r="D26" s="15"/>
      <c r="E26" s="15"/>
      <c r="F26" s="15"/>
      <c r="G26" s="15"/>
      <c r="H26" s="16"/>
      <c r="I26" s="16"/>
      <c r="J26" s="16"/>
    </row>
    <row r="27" spans="1:10" s="2" customFormat="1" ht="18" customHeight="1" x14ac:dyDescent="0.25">
      <c r="A27" s="136" t="s">
        <v>16</v>
      </c>
      <c r="B27" s="137"/>
      <c r="C27" s="137"/>
      <c r="D27" s="137"/>
      <c r="E27" s="137"/>
      <c r="F27" s="137"/>
      <c r="G27" s="137"/>
      <c r="H27" s="137"/>
      <c r="I27" s="137"/>
      <c r="J27" s="137"/>
    </row>
    <row r="28" spans="1:10" s="2" customFormat="1" ht="9" customHeight="1" x14ac:dyDescent="0.25">
      <c r="A28" s="29"/>
      <c r="B28" s="30"/>
      <c r="C28" s="30"/>
      <c r="D28" s="30"/>
      <c r="E28" s="30"/>
      <c r="F28" s="30"/>
      <c r="G28" s="30"/>
      <c r="H28" s="30"/>
      <c r="I28" s="30"/>
      <c r="J28" s="30"/>
    </row>
    <row r="29" spans="1:10" s="2" customFormat="1" ht="25.5" x14ac:dyDescent="0.25">
      <c r="A29" s="139" t="s">
        <v>22</v>
      </c>
      <c r="B29" s="140"/>
      <c r="C29" s="140"/>
      <c r="D29" s="140"/>
      <c r="E29" s="141"/>
      <c r="F29" s="34" t="s">
        <v>13</v>
      </c>
      <c r="G29" s="34" t="s">
        <v>23</v>
      </c>
      <c r="H29" s="35" t="s">
        <v>24</v>
      </c>
      <c r="I29" s="103" t="s">
        <v>254</v>
      </c>
      <c r="J29" s="103" t="s">
        <v>255</v>
      </c>
    </row>
    <row r="30" spans="1:10" s="32" customFormat="1" ht="12" customHeight="1" x14ac:dyDescent="0.25">
      <c r="A30" s="138">
        <v>1</v>
      </c>
      <c r="B30" s="138"/>
      <c r="C30" s="138"/>
      <c r="D30" s="138"/>
      <c r="E30" s="138"/>
      <c r="F30" s="36">
        <v>2</v>
      </c>
      <c r="G30" s="36">
        <v>3</v>
      </c>
      <c r="H30" s="37">
        <v>4</v>
      </c>
      <c r="I30" s="37">
        <v>5</v>
      </c>
      <c r="J30" s="37">
        <v>6</v>
      </c>
    </row>
    <row r="31" spans="1:10" s="2" customFormat="1" ht="15" customHeight="1" x14ac:dyDescent="0.25">
      <c r="A31" s="142" t="s">
        <v>259</v>
      </c>
      <c r="B31" s="143"/>
      <c r="C31" s="143"/>
      <c r="D31" s="143"/>
      <c r="E31" s="144"/>
      <c r="F31" s="18">
        <v>4345</v>
      </c>
      <c r="G31" s="18">
        <v>13538</v>
      </c>
      <c r="H31" s="18">
        <v>0</v>
      </c>
      <c r="I31" s="18">
        <v>17769</v>
      </c>
      <c r="J31" s="19">
        <v>17769</v>
      </c>
    </row>
    <row r="32" spans="1:10" s="2" customFormat="1" ht="14.25" customHeight="1" x14ac:dyDescent="0.25">
      <c r="A32" s="142" t="s">
        <v>260</v>
      </c>
      <c r="B32" s="143"/>
      <c r="C32" s="143"/>
      <c r="D32" s="143"/>
      <c r="E32" s="144"/>
      <c r="F32" s="18"/>
      <c r="G32" s="18"/>
      <c r="H32" s="18"/>
      <c r="I32" s="18">
        <v>-114675</v>
      </c>
      <c r="J32" s="19">
        <v>-114675</v>
      </c>
    </row>
    <row r="33" spans="1:10" s="2" customFormat="1" ht="15" hidden="1" customHeight="1" x14ac:dyDescent="0.25">
      <c r="A33" s="147" t="s">
        <v>18</v>
      </c>
      <c r="B33" s="148"/>
      <c r="C33" s="148"/>
      <c r="D33" s="148"/>
      <c r="E33" s="148"/>
      <c r="F33" s="20"/>
      <c r="G33" s="20">
        <f t="shared" ref="G33:H33" si="6">G25+G31</f>
        <v>0</v>
      </c>
      <c r="H33" s="20">
        <f t="shared" si="6"/>
        <v>0</v>
      </c>
      <c r="I33" s="20"/>
      <c r="J33" s="21">
        <v>0</v>
      </c>
    </row>
    <row r="34" spans="1:10" s="2" customFormat="1" ht="39" customHeight="1" x14ac:dyDescent="0.25">
      <c r="A34" s="169" t="s">
        <v>19</v>
      </c>
      <c r="B34" s="170"/>
      <c r="C34" s="170"/>
      <c r="D34" s="170"/>
      <c r="E34" s="171"/>
      <c r="F34" s="20">
        <f>F16+F24+F31-F33</f>
        <v>0.38000000012107193</v>
      </c>
      <c r="G34" s="20">
        <f t="shared" ref="G34:H34" si="7">G16+G24+G31-G33</f>
        <v>0</v>
      </c>
      <c r="H34" s="20">
        <f t="shared" si="7"/>
        <v>0</v>
      </c>
      <c r="I34" s="20">
        <f>I25+I31+I32</f>
        <v>0</v>
      </c>
      <c r="J34" s="20">
        <f>J25+J31+J32</f>
        <v>0</v>
      </c>
    </row>
    <row r="35" spans="1:10" s="2" customFormat="1" ht="3.75" customHeight="1" x14ac:dyDescent="0.25">
      <c r="A35" s="28"/>
      <c r="B35" s="22"/>
      <c r="C35" s="22"/>
      <c r="D35" s="22"/>
      <c r="E35" s="22"/>
      <c r="F35" s="22"/>
      <c r="G35" s="22"/>
      <c r="H35" s="22"/>
      <c r="I35" s="22"/>
      <c r="J35" s="22"/>
    </row>
    <row r="36" spans="1:10" s="2" customFormat="1" ht="18" hidden="1" customHeight="1" x14ac:dyDescent="0.25">
      <c r="A36" s="158" t="s">
        <v>20</v>
      </c>
      <c r="B36" s="158"/>
      <c r="C36" s="158"/>
      <c r="D36" s="158"/>
      <c r="E36" s="158"/>
      <c r="F36" s="158"/>
      <c r="G36" s="158"/>
      <c r="H36" s="158"/>
      <c r="I36" s="158"/>
      <c r="J36" s="158"/>
    </row>
    <row r="37" spans="1:10" s="2" customFormat="1" ht="18.75" hidden="1" x14ac:dyDescent="0.25">
      <c r="A37" s="23"/>
      <c r="B37" s="24"/>
      <c r="C37" s="24"/>
      <c r="D37" s="24"/>
      <c r="E37" s="24"/>
      <c r="F37" s="24"/>
      <c r="G37" s="24"/>
      <c r="H37" s="25"/>
      <c r="I37" s="25"/>
      <c r="J37" s="25"/>
    </row>
    <row r="38" spans="1:10" s="2" customFormat="1" ht="25.5" hidden="1" x14ac:dyDescent="0.25">
      <c r="A38" s="139" t="s">
        <v>22</v>
      </c>
      <c r="B38" s="140"/>
      <c r="C38" s="140"/>
      <c r="D38" s="140"/>
      <c r="E38" s="141"/>
      <c r="F38" s="34" t="s">
        <v>13</v>
      </c>
      <c r="G38" s="34" t="s">
        <v>23</v>
      </c>
      <c r="H38" s="35" t="s">
        <v>24</v>
      </c>
      <c r="I38" s="35" t="s">
        <v>25</v>
      </c>
      <c r="J38" s="35" t="s">
        <v>26</v>
      </c>
    </row>
    <row r="39" spans="1:10" s="32" customFormat="1" ht="12" hidden="1" customHeight="1" x14ac:dyDescent="0.25">
      <c r="A39" s="138">
        <v>1</v>
      </c>
      <c r="B39" s="138"/>
      <c r="C39" s="138"/>
      <c r="D39" s="138"/>
      <c r="E39" s="138"/>
      <c r="F39" s="36">
        <v>2</v>
      </c>
      <c r="G39" s="36">
        <v>3</v>
      </c>
      <c r="H39" s="37">
        <v>4</v>
      </c>
      <c r="I39" s="37">
        <v>5</v>
      </c>
      <c r="J39" s="37">
        <v>6</v>
      </c>
    </row>
    <row r="40" spans="1:10" s="2" customFormat="1" hidden="1" x14ac:dyDescent="0.25">
      <c r="A40" s="142" t="s">
        <v>17</v>
      </c>
      <c r="B40" s="143"/>
      <c r="C40" s="143"/>
      <c r="D40" s="143"/>
      <c r="E40" s="144"/>
      <c r="F40" s="18">
        <v>0</v>
      </c>
      <c r="G40" s="18">
        <f>F43</f>
        <v>0</v>
      </c>
      <c r="H40" s="18">
        <f>G43</f>
        <v>0</v>
      </c>
      <c r="I40" s="18">
        <f>H43</f>
        <v>0</v>
      </c>
      <c r="J40" s="19">
        <f>I43</f>
        <v>0</v>
      </c>
    </row>
    <row r="41" spans="1:10" s="2" customFormat="1" ht="28.5" hidden="1" customHeight="1" x14ac:dyDescent="0.25">
      <c r="A41" s="142" t="s">
        <v>21</v>
      </c>
      <c r="B41" s="143"/>
      <c r="C41" s="143"/>
      <c r="D41" s="143"/>
      <c r="E41" s="144"/>
      <c r="F41" s="18">
        <v>0</v>
      </c>
      <c r="G41" s="18">
        <v>0</v>
      </c>
      <c r="H41" s="18">
        <v>0</v>
      </c>
      <c r="I41" s="18">
        <v>0</v>
      </c>
      <c r="J41" s="19">
        <v>0</v>
      </c>
    </row>
    <row r="42" spans="1:10" s="2" customFormat="1" ht="25.5" hidden="1" customHeight="1" x14ac:dyDescent="0.25">
      <c r="A42" s="142" t="s">
        <v>38</v>
      </c>
      <c r="B42" s="159"/>
      <c r="C42" s="159"/>
      <c r="D42" s="159"/>
      <c r="E42" s="160"/>
      <c r="F42" s="18">
        <v>0</v>
      </c>
      <c r="G42" s="18">
        <v>0</v>
      </c>
      <c r="H42" s="18">
        <v>0</v>
      </c>
      <c r="I42" s="18">
        <v>0</v>
      </c>
      <c r="J42" s="19">
        <v>0</v>
      </c>
    </row>
    <row r="43" spans="1:10" s="2" customFormat="1" ht="15" hidden="1" customHeight="1" x14ac:dyDescent="0.25">
      <c r="A43" s="147" t="s">
        <v>18</v>
      </c>
      <c r="B43" s="148"/>
      <c r="C43" s="148"/>
      <c r="D43" s="148"/>
      <c r="E43" s="148"/>
      <c r="F43" s="26">
        <f>F40-F41+F42</f>
        <v>0</v>
      </c>
      <c r="G43" s="26">
        <f t="shared" ref="G43:J43" si="8">G40-G41+G42</f>
        <v>0</v>
      </c>
      <c r="H43" s="26">
        <f t="shared" si="8"/>
        <v>0</v>
      </c>
      <c r="I43" s="26">
        <f t="shared" si="8"/>
        <v>0</v>
      </c>
      <c r="J43" s="27">
        <f t="shared" si="8"/>
        <v>0</v>
      </c>
    </row>
    <row r="44" spans="1:10" ht="9" customHeight="1" x14ac:dyDescent="0.25"/>
  </sheetData>
  <mergeCells count="32">
    <mergeCell ref="A38:E38"/>
    <mergeCell ref="A40:E40"/>
    <mergeCell ref="A41:E41"/>
    <mergeCell ref="A42:E42"/>
    <mergeCell ref="A43:E43"/>
    <mergeCell ref="A39:E39"/>
    <mergeCell ref="A33:E33"/>
    <mergeCell ref="A34:E34"/>
    <mergeCell ref="A36:J36"/>
    <mergeCell ref="A21:E21"/>
    <mergeCell ref="A30:E30"/>
    <mergeCell ref="A32:E32"/>
    <mergeCell ref="A2:J2"/>
    <mergeCell ref="A4:J4"/>
    <mergeCell ref="A6:J6"/>
    <mergeCell ref="A8:E8"/>
    <mergeCell ref="A10:E10"/>
    <mergeCell ref="A18:J18"/>
    <mergeCell ref="A9:E9"/>
    <mergeCell ref="A29:E29"/>
    <mergeCell ref="A31:E31"/>
    <mergeCell ref="A22:E22"/>
    <mergeCell ref="A23:E23"/>
    <mergeCell ref="A24:E24"/>
    <mergeCell ref="A25:E25"/>
    <mergeCell ref="A11:E11"/>
    <mergeCell ref="A12:E12"/>
    <mergeCell ref="A14:E14"/>
    <mergeCell ref="A15:E15"/>
    <mergeCell ref="A16:E16"/>
    <mergeCell ref="A20:E20"/>
    <mergeCell ref="A27:J27"/>
  </mergeCells>
  <pageMargins left="0.70866141732283472" right="0.70866141732283472" top="0.74803149606299213" bottom="0.74803149606299213" header="0.31496062992125984" footer="0.31496062992125984"/>
  <pageSetup paperSize="9" scale="97" orientation="landscape" r:id="rId1"/>
  <headerFooter>
    <oddHeader>&amp;CCENTAR ZA ODGOJ I OBRAZOVANJE DJECE I MLADEŽI - KARLOVAC</oddHeader>
  </headerFooter>
  <rowBreaks count="1" manualBreakCount="1">
    <brk id="26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A63696-4BCF-4896-94EC-4276BD088964}">
  <sheetPr>
    <pageSetUpPr fitToPage="1"/>
  </sheetPr>
  <dimension ref="A1:J40"/>
  <sheetViews>
    <sheetView topLeftCell="A13" zoomScaleNormal="100" workbookViewId="0">
      <selection activeCell="H40" sqref="H40"/>
    </sheetView>
  </sheetViews>
  <sheetFormatPr defaultColWidth="8.85546875" defaultRowHeight="15" x14ac:dyDescent="0.25"/>
  <cols>
    <col min="1" max="1" width="7.85546875" style="97" bestFit="1" customWidth="1"/>
    <col min="2" max="2" width="5.140625" style="97" customWidth="1"/>
    <col min="3" max="3" width="61.85546875" style="97" customWidth="1"/>
    <col min="4" max="4" width="19.5703125" style="97" hidden="1" customWidth="1"/>
    <col min="5" max="5" width="19.42578125" style="97" hidden="1" customWidth="1"/>
    <col min="6" max="8" width="19.42578125" style="97" customWidth="1"/>
    <col min="9" max="10" width="25.28515625" style="97" customWidth="1"/>
    <col min="11" max="16384" width="8.85546875" style="97"/>
  </cols>
  <sheetData>
    <row r="1" spans="1:10" ht="4.5" customHeight="1" x14ac:dyDescent="0.25">
      <c r="A1" s="95"/>
      <c r="B1" s="96"/>
      <c r="C1" s="96"/>
      <c r="D1" s="96"/>
      <c r="E1" s="96"/>
      <c r="F1" s="96"/>
      <c r="G1" s="96"/>
      <c r="H1" s="96"/>
      <c r="I1" s="96"/>
      <c r="J1" s="96"/>
    </row>
    <row r="2" spans="1:10" ht="15.6" customHeight="1" x14ac:dyDescent="0.25">
      <c r="A2" s="161" t="s">
        <v>27</v>
      </c>
      <c r="B2" s="161"/>
      <c r="C2" s="161"/>
      <c r="D2" s="161"/>
      <c r="E2" s="161"/>
      <c r="F2" s="161"/>
      <c r="G2" s="161"/>
      <c r="H2" s="98"/>
      <c r="I2" s="99"/>
      <c r="J2" s="99"/>
    </row>
    <row r="3" spans="1:10" ht="5.25" customHeight="1" x14ac:dyDescent="0.25">
      <c r="A3" s="96"/>
      <c r="B3" s="96"/>
      <c r="C3" s="96"/>
      <c r="D3" s="96"/>
      <c r="E3" s="96"/>
      <c r="F3" s="96"/>
      <c r="G3" s="96"/>
      <c r="H3" s="96"/>
      <c r="I3" s="100"/>
      <c r="J3" s="100"/>
    </row>
    <row r="4" spans="1:10" ht="15.6" customHeight="1" x14ac:dyDescent="0.25">
      <c r="A4" s="161" t="s">
        <v>28</v>
      </c>
      <c r="B4" s="161"/>
      <c r="C4" s="161"/>
      <c r="D4" s="161"/>
      <c r="E4" s="161"/>
      <c r="F4" s="161"/>
      <c r="G4" s="161"/>
      <c r="H4" s="98"/>
      <c r="I4" s="101"/>
      <c r="J4" s="101"/>
    </row>
    <row r="5" spans="1:10" ht="15.75" customHeight="1" x14ac:dyDescent="0.25">
      <c r="A5" s="96"/>
      <c r="B5" s="96"/>
      <c r="C5" s="96"/>
      <c r="D5" s="96"/>
      <c r="E5" s="96"/>
      <c r="F5" s="96"/>
      <c r="G5" s="96"/>
      <c r="H5" s="96"/>
      <c r="I5" s="100"/>
      <c r="J5" s="100"/>
    </row>
    <row r="6" spans="1:10" ht="15.75" x14ac:dyDescent="0.25">
      <c r="A6" s="162" t="s">
        <v>39</v>
      </c>
      <c r="B6" s="162"/>
      <c r="C6" s="162"/>
      <c r="D6" s="162"/>
      <c r="E6" s="162"/>
      <c r="F6" s="162"/>
      <c r="G6" s="162"/>
      <c r="H6" s="162"/>
      <c r="I6" s="100"/>
      <c r="J6" s="100"/>
    </row>
    <row r="7" spans="1:10" ht="3.75" customHeight="1" x14ac:dyDescent="0.25">
      <c r="A7" s="38"/>
      <c r="B7" s="38"/>
      <c r="C7" s="38"/>
      <c r="D7" s="38"/>
      <c r="E7" s="38"/>
      <c r="F7" s="38"/>
      <c r="G7" s="39"/>
      <c r="H7" s="39"/>
      <c r="I7" s="100"/>
      <c r="J7" s="100"/>
    </row>
    <row r="8" spans="1:10" ht="38.25" x14ac:dyDescent="0.25">
      <c r="A8" s="40" t="s">
        <v>40</v>
      </c>
      <c r="B8" s="41" t="s">
        <v>41</v>
      </c>
      <c r="C8" s="41" t="s">
        <v>42</v>
      </c>
      <c r="D8" s="102" t="s">
        <v>72</v>
      </c>
      <c r="E8" s="102" t="s">
        <v>71</v>
      </c>
      <c r="F8" s="103" t="s">
        <v>70</v>
      </c>
      <c r="G8" s="103" t="s">
        <v>254</v>
      </c>
      <c r="H8" s="103" t="s">
        <v>255</v>
      </c>
    </row>
    <row r="9" spans="1:10" x14ac:dyDescent="0.25">
      <c r="A9" s="42"/>
      <c r="B9" s="43"/>
      <c r="C9" s="44" t="s">
        <v>3</v>
      </c>
      <c r="D9" s="45">
        <f>D10+D16</f>
        <v>1683888.37</v>
      </c>
      <c r="E9" s="45">
        <f>E10+E16</f>
        <v>2104110</v>
      </c>
      <c r="F9" s="45">
        <f>F10+F16</f>
        <v>2219650</v>
      </c>
      <c r="G9" s="45">
        <f>G10+G16</f>
        <v>119185</v>
      </c>
      <c r="H9" s="45">
        <f>H10+H16</f>
        <v>2338835</v>
      </c>
    </row>
    <row r="10" spans="1:10" ht="15.6" customHeight="1" x14ac:dyDescent="0.25">
      <c r="A10" s="46">
        <v>6</v>
      </c>
      <c r="B10" s="46"/>
      <c r="C10" s="46" t="s">
        <v>29</v>
      </c>
      <c r="D10" s="47">
        <f>SUM(D11:D15)</f>
        <v>1683799.84</v>
      </c>
      <c r="E10" s="47">
        <f>SUM(E11:E15)</f>
        <v>2102810</v>
      </c>
      <c r="F10" s="47">
        <f>SUM(F11:F15)</f>
        <v>2219450</v>
      </c>
      <c r="G10" s="53">
        <f>H10-F10</f>
        <v>119185</v>
      </c>
      <c r="H10" s="47">
        <f>SUM(H11:H15)</f>
        <v>2338635</v>
      </c>
    </row>
    <row r="11" spans="1:10" ht="27" customHeight="1" x14ac:dyDescent="0.25">
      <c r="A11" s="46"/>
      <c r="B11" s="104">
        <v>63</v>
      </c>
      <c r="C11" s="104" t="s">
        <v>30</v>
      </c>
      <c r="D11" s="48">
        <v>1484247.12</v>
      </c>
      <c r="E11" s="49">
        <v>1779145</v>
      </c>
      <c r="F11" s="49">
        <v>1902700</v>
      </c>
      <c r="G11" s="49">
        <f>H11-F11</f>
        <v>114685</v>
      </c>
      <c r="H11" s="49">
        <v>2017385</v>
      </c>
    </row>
    <row r="12" spans="1:10" ht="27.75" customHeight="1" x14ac:dyDescent="0.25">
      <c r="A12" s="46"/>
      <c r="B12" s="104">
        <v>65</v>
      </c>
      <c r="C12" s="104" t="s">
        <v>43</v>
      </c>
      <c r="D12" s="48">
        <v>7473.41</v>
      </c>
      <c r="E12" s="49">
        <v>8000</v>
      </c>
      <c r="F12" s="49">
        <v>8000</v>
      </c>
      <c r="G12" s="49">
        <f t="shared" ref="G12:G15" si="0">H12-F12</f>
        <v>0</v>
      </c>
      <c r="H12" s="49">
        <v>8000</v>
      </c>
    </row>
    <row r="13" spans="1:10" s="105" customFormat="1" ht="26.25" customHeight="1" x14ac:dyDescent="0.2">
      <c r="A13" s="46"/>
      <c r="B13" s="104">
        <v>66</v>
      </c>
      <c r="C13" s="104" t="s">
        <v>44</v>
      </c>
      <c r="D13" s="48">
        <v>3555</v>
      </c>
      <c r="E13" s="49">
        <v>8000</v>
      </c>
      <c r="F13" s="49">
        <v>8000</v>
      </c>
      <c r="G13" s="49">
        <f t="shared" si="0"/>
        <v>0</v>
      </c>
      <c r="H13" s="49">
        <v>8000</v>
      </c>
    </row>
    <row r="14" spans="1:10" ht="27.75" customHeight="1" x14ac:dyDescent="0.25">
      <c r="A14" s="106"/>
      <c r="B14" s="106">
        <v>67</v>
      </c>
      <c r="C14" s="104" t="s">
        <v>45</v>
      </c>
      <c r="D14" s="48">
        <v>188524.31</v>
      </c>
      <c r="E14" s="49">
        <v>307665</v>
      </c>
      <c r="F14" s="49">
        <v>300750</v>
      </c>
      <c r="G14" s="49">
        <f t="shared" si="0"/>
        <v>4500</v>
      </c>
      <c r="H14" s="49">
        <v>305250</v>
      </c>
    </row>
    <row r="15" spans="1:10" x14ac:dyDescent="0.25">
      <c r="A15" s="106"/>
      <c r="B15" s="106">
        <v>68</v>
      </c>
      <c r="C15" s="104" t="s">
        <v>46</v>
      </c>
      <c r="D15" s="48">
        <v>0</v>
      </c>
      <c r="E15" s="49">
        <v>0</v>
      </c>
      <c r="F15" s="49">
        <v>0</v>
      </c>
      <c r="G15" s="49">
        <f t="shared" si="0"/>
        <v>0</v>
      </c>
      <c r="H15" s="49">
        <v>0</v>
      </c>
    </row>
    <row r="16" spans="1:10" ht="16.5" customHeight="1" x14ac:dyDescent="0.25">
      <c r="A16" s="50">
        <v>7</v>
      </c>
      <c r="B16" s="51"/>
      <c r="C16" s="52" t="s">
        <v>31</v>
      </c>
      <c r="D16" s="47">
        <v>88.53</v>
      </c>
      <c r="E16" s="53">
        <f>E17</f>
        <v>1300</v>
      </c>
      <c r="F16" s="53">
        <f t="shared" ref="F16:H16" si="1">F17</f>
        <v>200</v>
      </c>
      <c r="G16" s="53">
        <f t="shared" si="1"/>
        <v>0</v>
      </c>
      <c r="H16" s="53">
        <f t="shared" si="1"/>
        <v>200</v>
      </c>
    </row>
    <row r="17" spans="1:9" ht="23.25" customHeight="1" x14ac:dyDescent="0.25">
      <c r="A17" s="104"/>
      <c r="B17" s="104">
        <v>72</v>
      </c>
      <c r="C17" s="107" t="s">
        <v>32</v>
      </c>
      <c r="D17" s="48">
        <v>88.53</v>
      </c>
      <c r="E17" s="49">
        <v>1300</v>
      </c>
      <c r="F17" s="49">
        <v>200</v>
      </c>
      <c r="G17" s="49">
        <v>0</v>
      </c>
      <c r="H17" s="49">
        <v>200</v>
      </c>
    </row>
    <row r="18" spans="1:9" ht="3" customHeight="1" x14ac:dyDescent="0.25">
      <c r="A18"/>
      <c r="B18"/>
      <c r="C18"/>
      <c r="D18"/>
      <c r="E18"/>
      <c r="F18"/>
      <c r="G18"/>
      <c r="H18"/>
    </row>
    <row r="19" spans="1:9" x14ac:dyDescent="0.25">
      <c r="A19"/>
      <c r="B19"/>
      <c r="C19"/>
      <c r="D19"/>
      <c r="E19"/>
      <c r="F19"/>
      <c r="G19"/>
      <c r="H19"/>
    </row>
    <row r="20" spans="1:9" ht="15.75" x14ac:dyDescent="0.25">
      <c r="A20" s="162" t="s">
        <v>47</v>
      </c>
      <c r="B20" s="163"/>
      <c r="C20" s="163"/>
      <c r="D20" s="163"/>
      <c r="E20" s="163"/>
      <c r="F20" s="163"/>
      <c r="G20" s="163"/>
      <c r="H20" s="163"/>
    </row>
    <row r="21" spans="1:9" ht="5.25" customHeight="1" x14ac:dyDescent="0.25">
      <c r="A21" s="38"/>
      <c r="B21" s="38"/>
      <c r="C21" s="38"/>
      <c r="D21" s="38"/>
      <c r="E21" s="38"/>
      <c r="F21" s="38"/>
      <c r="G21" s="39"/>
      <c r="H21" s="39"/>
    </row>
    <row r="22" spans="1:9" ht="38.25" x14ac:dyDescent="0.25">
      <c r="A22" s="40" t="s">
        <v>40</v>
      </c>
      <c r="B22" s="41" t="s">
        <v>41</v>
      </c>
      <c r="C22" s="41" t="s">
        <v>48</v>
      </c>
      <c r="D22" s="102" t="s">
        <v>72</v>
      </c>
      <c r="E22" s="102" t="s">
        <v>71</v>
      </c>
      <c r="F22" s="103" t="s">
        <v>70</v>
      </c>
      <c r="G22" s="103" t="s">
        <v>254</v>
      </c>
      <c r="H22" s="103" t="s">
        <v>255</v>
      </c>
    </row>
    <row r="23" spans="1:9" x14ac:dyDescent="0.25">
      <c r="A23" s="42"/>
      <c r="B23" s="43"/>
      <c r="C23" s="44" t="s">
        <v>6</v>
      </c>
      <c r="D23" s="45">
        <f>D24+D29</f>
        <v>1688232.99</v>
      </c>
      <c r="E23" s="45">
        <f>E24+E29</f>
        <v>2117648</v>
      </c>
      <c r="F23" s="45">
        <f>F24+F29</f>
        <v>2219650</v>
      </c>
      <c r="G23" s="45">
        <f>H23-F23</f>
        <v>22279</v>
      </c>
      <c r="H23" s="45">
        <f>H24+H29</f>
        <v>2241929</v>
      </c>
    </row>
    <row r="24" spans="1:9" x14ac:dyDescent="0.25">
      <c r="A24" s="46">
        <v>3</v>
      </c>
      <c r="B24" s="46"/>
      <c r="C24" s="46" t="s">
        <v>33</v>
      </c>
      <c r="D24" s="48">
        <f>D25+D26+D27+D28</f>
        <v>1678782.02</v>
      </c>
      <c r="E24" s="48">
        <f>SUM(E25:E28)</f>
        <v>2093654</v>
      </c>
      <c r="F24" s="47">
        <f t="shared" ref="F24:H24" si="2">SUM(F25:F28)</f>
        <v>2207550</v>
      </c>
      <c r="G24" s="135">
        <f t="shared" ref="G24:G28" si="3">H24-F24</f>
        <v>19417</v>
      </c>
      <c r="H24" s="47">
        <f t="shared" si="2"/>
        <v>2226967</v>
      </c>
    </row>
    <row r="25" spans="1:9" s="105" customFormat="1" ht="15.75" customHeight="1" x14ac:dyDescent="0.2">
      <c r="A25" s="46"/>
      <c r="B25" s="104">
        <v>31</v>
      </c>
      <c r="C25" s="104" t="s">
        <v>34</v>
      </c>
      <c r="D25" s="48">
        <v>1383431.19</v>
      </c>
      <c r="E25" s="49">
        <v>1734914</v>
      </c>
      <c r="F25" s="49">
        <v>1863650</v>
      </c>
      <c r="G25" s="109">
        <f t="shared" si="3"/>
        <v>4500</v>
      </c>
      <c r="H25" s="49">
        <v>1868150</v>
      </c>
    </row>
    <row r="26" spans="1:9" ht="18" customHeight="1" x14ac:dyDescent="0.25">
      <c r="A26" s="106"/>
      <c r="B26" s="106">
        <v>32</v>
      </c>
      <c r="C26" s="106" t="s">
        <v>35</v>
      </c>
      <c r="D26" s="48">
        <v>159148.09</v>
      </c>
      <c r="E26" s="49">
        <v>200205</v>
      </c>
      <c r="F26" s="49">
        <v>192150</v>
      </c>
      <c r="G26" s="109">
        <f t="shared" si="3"/>
        <v>14907</v>
      </c>
      <c r="H26" s="49">
        <v>207057</v>
      </c>
    </row>
    <row r="27" spans="1:9" ht="33" customHeight="1" x14ac:dyDescent="0.25">
      <c r="A27" s="106"/>
      <c r="B27" s="106">
        <v>37</v>
      </c>
      <c r="C27" s="108" t="s">
        <v>49</v>
      </c>
      <c r="D27" s="48">
        <v>136085.14000000001</v>
      </c>
      <c r="E27" s="49">
        <v>158405</v>
      </c>
      <c r="F27" s="49">
        <v>151600</v>
      </c>
      <c r="G27" s="109">
        <f t="shared" si="3"/>
        <v>0</v>
      </c>
      <c r="H27" s="49">
        <v>151600</v>
      </c>
    </row>
    <row r="28" spans="1:9" x14ac:dyDescent="0.25">
      <c r="A28" s="106"/>
      <c r="B28" s="106">
        <v>38</v>
      </c>
      <c r="C28" s="106" t="s">
        <v>50</v>
      </c>
      <c r="D28" s="48">
        <v>117.6</v>
      </c>
      <c r="E28" s="49">
        <v>130</v>
      </c>
      <c r="F28" s="49">
        <v>150</v>
      </c>
      <c r="G28" s="109">
        <f t="shared" si="3"/>
        <v>10</v>
      </c>
      <c r="H28" s="49">
        <v>160</v>
      </c>
    </row>
    <row r="29" spans="1:9" ht="26.25" customHeight="1" x14ac:dyDescent="0.25">
      <c r="A29" s="50">
        <v>4</v>
      </c>
      <c r="B29" s="51"/>
      <c r="C29" s="52" t="s">
        <v>36</v>
      </c>
      <c r="D29" s="53">
        <f>D30</f>
        <v>9450.9699999999993</v>
      </c>
      <c r="E29" s="53">
        <f>E30</f>
        <v>23994</v>
      </c>
      <c r="F29" s="53">
        <f t="shared" ref="F29:H29" si="4">F30</f>
        <v>12100</v>
      </c>
      <c r="G29" s="53">
        <f>H29-F29</f>
        <v>2862</v>
      </c>
      <c r="H29" s="53">
        <f t="shared" si="4"/>
        <v>14962</v>
      </c>
    </row>
    <row r="30" spans="1:9" ht="24" customHeight="1" x14ac:dyDescent="0.25">
      <c r="A30" s="104"/>
      <c r="B30" s="104">
        <v>42</v>
      </c>
      <c r="C30" s="107" t="s">
        <v>51</v>
      </c>
      <c r="D30" s="48">
        <v>9450.9699999999993</v>
      </c>
      <c r="E30" s="49">
        <v>23994</v>
      </c>
      <c r="F30" s="49">
        <v>12100</v>
      </c>
      <c r="G30" s="49">
        <v>2862</v>
      </c>
      <c r="H30" s="49">
        <v>14962</v>
      </c>
    </row>
    <row r="31" spans="1:9" ht="14.25" customHeight="1" x14ac:dyDescent="0.25">
      <c r="A31" s="183"/>
      <c r="B31" s="183"/>
      <c r="C31" s="187"/>
      <c r="D31" s="48"/>
      <c r="E31" s="185"/>
      <c r="F31" s="188"/>
      <c r="G31" s="188"/>
      <c r="H31" s="188"/>
      <c r="I31" s="190"/>
    </row>
    <row r="32" spans="1:9" ht="14.25" customHeight="1" x14ac:dyDescent="0.25">
      <c r="A32" s="162" t="s">
        <v>269</v>
      </c>
      <c r="B32" s="163"/>
      <c r="C32" s="163"/>
      <c r="D32" s="163"/>
      <c r="E32" s="163"/>
      <c r="F32" s="163"/>
      <c r="G32" s="163"/>
      <c r="H32" s="163"/>
      <c r="I32" s="190"/>
    </row>
    <row r="33" spans="1:9" ht="11.25" customHeight="1" x14ac:dyDescent="0.25">
      <c r="A33" s="184"/>
      <c r="B33" s="184"/>
      <c r="C33" s="186"/>
      <c r="D33" s="48"/>
      <c r="E33" s="185"/>
      <c r="F33" s="189"/>
      <c r="G33" s="189"/>
      <c r="H33" s="189"/>
      <c r="I33" s="190"/>
    </row>
    <row r="34" spans="1:9" ht="37.5" customHeight="1" x14ac:dyDescent="0.25">
      <c r="A34" s="40" t="s">
        <v>40</v>
      </c>
      <c r="B34" s="41" t="s">
        <v>41</v>
      </c>
      <c r="C34" s="41" t="s">
        <v>265</v>
      </c>
      <c r="D34" s="102" t="s">
        <v>72</v>
      </c>
      <c r="E34" s="102" t="s">
        <v>71</v>
      </c>
      <c r="F34" s="103" t="s">
        <v>70</v>
      </c>
      <c r="G34" s="103" t="s">
        <v>254</v>
      </c>
      <c r="H34" s="103" t="s">
        <v>255</v>
      </c>
    </row>
    <row r="35" spans="1:9" ht="16.5" customHeight="1" x14ac:dyDescent="0.25">
      <c r="A35" s="42"/>
      <c r="B35" s="43"/>
      <c r="C35" s="44" t="s">
        <v>266</v>
      </c>
      <c r="D35" s="45"/>
      <c r="E35" s="45"/>
      <c r="F35" s="45">
        <v>0</v>
      </c>
      <c r="G35" s="45">
        <f>G36</f>
        <v>-96906</v>
      </c>
      <c r="H35" s="45">
        <f>H36</f>
        <v>-96906</v>
      </c>
    </row>
    <row r="36" spans="1:9" x14ac:dyDescent="0.25">
      <c r="A36" s="46">
        <v>9</v>
      </c>
      <c r="B36" s="46"/>
      <c r="C36" s="46" t="s">
        <v>258</v>
      </c>
      <c r="D36" s="48">
        <f>D37+D38+D39+D40</f>
        <v>2766862.38</v>
      </c>
      <c r="E36" s="48">
        <f>SUM(E37:E40)</f>
        <v>3469828</v>
      </c>
      <c r="F36" s="47">
        <v>0</v>
      </c>
      <c r="G36" s="135">
        <f>G37+G38</f>
        <v>-96906</v>
      </c>
      <c r="H36" s="135">
        <f>H37+H38</f>
        <v>-96906</v>
      </c>
    </row>
    <row r="37" spans="1:9" x14ac:dyDescent="0.25">
      <c r="A37" s="46"/>
      <c r="B37" s="104">
        <v>92</v>
      </c>
      <c r="C37" s="104" t="s">
        <v>268</v>
      </c>
      <c r="D37" s="48">
        <v>1383431.19</v>
      </c>
      <c r="E37" s="49">
        <v>1734914</v>
      </c>
      <c r="F37" s="49">
        <v>0</v>
      </c>
      <c r="G37" s="109">
        <v>-114675</v>
      </c>
      <c r="H37" s="49">
        <v>-114675</v>
      </c>
    </row>
    <row r="38" spans="1:9" x14ac:dyDescent="0.25">
      <c r="A38" s="46"/>
      <c r="B38" s="104">
        <v>92</v>
      </c>
      <c r="C38" s="104" t="s">
        <v>267</v>
      </c>
      <c r="D38" s="48">
        <v>1383431.19</v>
      </c>
      <c r="E38" s="49">
        <v>1734914</v>
      </c>
      <c r="F38" s="49">
        <v>0</v>
      </c>
      <c r="G38" s="109">
        <v>17769</v>
      </c>
      <c r="H38" s="49">
        <v>17769</v>
      </c>
    </row>
    <row r="40" spans="1:9" x14ac:dyDescent="0.25">
      <c r="H40" s="191"/>
    </row>
  </sheetData>
  <mergeCells count="5">
    <mergeCell ref="A32:H32"/>
    <mergeCell ref="A2:G2"/>
    <mergeCell ref="A4:G4"/>
    <mergeCell ref="A6:H6"/>
    <mergeCell ref="A20:H20"/>
  </mergeCells>
  <pageMargins left="0.70866141732283472" right="0.70866141732283472" top="0.74803149606299213" bottom="0.74803149606299213" header="0.31496062992125984" footer="0.31496062992125984"/>
  <pageSetup paperSize="9" scale="98" fitToHeight="0" orientation="landscape" r:id="rId1"/>
  <rowBreaks count="1" manualBreakCount="1">
    <brk id="28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781506-5D78-4280-9ABF-27E90849F310}">
  <sheetPr>
    <pageSetUpPr fitToPage="1"/>
  </sheetPr>
  <dimension ref="A1:I67"/>
  <sheetViews>
    <sheetView view="pageBreakPreview" topLeftCell="A16" zoomScaleNormal="100" zoomScaleSheetLayoutView="100" workbookViewId="0">
      <selection activeCell="E66" sqref="E66"/>
    </sheetView>
  </sheetViews>
  <sheetFormatPr defaultRowHeight="15" x14ac:dyDescent="0.25"/>
  <cols>
    <col min="1" max="1" width="66.140625" style="54" customWidth="1"/>
    <col min="2" max="2" width="22" style="54" hidden="1" customWidth="1"/>
    <col min="3" max="3" width="22.28515625" style="54" hidden="1" customWidth="1"/>
    <col min="4" max="4" width="25.28515625" style="54" customWidth="1"/>
    <col min="5" max="5" width="24.5703125" style="54" customWidth="1"/>
    <col min="6" max="6" width="22.28515625" style="54" customWidth="1"/>
    <col min="7" max="16384" width="9.140625" style="54"/>
  </cols>
  <sheetData>
    <row r="1" spans="1:9" ht="18" customHeight="1" x14ac:dyDescent="0.25">
      <c r="A1" s="164" t="s">
        <v>257</v>
      </c>
      <c r="B1" s="164"/>
      <c r="C1" s="164"/>
      <c r="D1" s="164" t="s">
        <v>256</v>
      </c>
      <c r="E1" s="164"/>
      <c r="F1" s="164"/>
      <c r="G1" s="57"/>
      <c r="H1" s="57"/>
      <c r="I1" s="57"/>
    </row>
    <row r="2" spans="1:9" ht="8.25" hidden="1" customHeight="1" x14ac:dyDescent="0.25">
      <c r="A2" s="55"/>
      <c r="B2" s="55"/>
      <c r="C2" s="55"/>
      <c r="D2" s="55"/>
      <c r="E2" s="55"/>
      <c r="F2" s="55"/>
    </row>
    <row r="3" spans="1:9" ht="15.75" customHeight="1" x14ac:dyDescent="0.25">
      <c r="A3" s="164" t="s">
        <v>0</v>
      </c>
      <c r="B3" s="164"/>
      <c r="C3" s="164"/>
      <c r="D3" s="164"/>
      <c r="E3" s="164"/>
      <c r="F3" s="164"/>
    </row>
    <row r="4" spans="1:9" ht="7.5" customHeight="1" x14ac:dyDescent="0.25">
      <c r="B4" s="55"/>
      <c r="C4" s="55"/>
      <c r="D4" s="55"/>
      <c r="E4" s="56"/>
      <c r="F4" s="56"/>
    </row>
    <row r="5" spans="1:9" ht="18" customHeight="1" x14ac:dyDescent="0.25">
      <c r="A5" s="164" t="s">
        <v>27</v>
      </c>
      <c r="B5" s="164"/>
      <c r="C5" s="164"/>
      <c r="D5" s="164"/>
      <c r="E5" s="164"/>
      <c r="F5" s="164"/>
    </row>
    <row r="6" spans="1:9" ht="3.75" customHeight="1" x14ac:dyDescent="0.25">
      <c r="A6" s="55"/>
      <c r="B6" s="55"/>
      <c r="C6" s="55"/>
      <c r="D6" s="55"/>
      <c r="E6" s="56"/>
      <c r="F6" s="56"/>
    </row>
    <row r="7" spans="1:9" ht="15.75" customHeight="1" x14ac:dyDescent="0.25">
      <c r="A7" s="164" t="s">
        <v>52</v>
      </c>
      <c r="B7" s="164"/>
      <c r="C7" s="164"/>
      <c r="D7" s="164"/>
      <c r="E7" s="164"/>
      <c r="F7" s="164"/>
    </row>
    <row r="8" spans="1:9" ht="6" customHeight="1" x14ac:dyDescent="0.25">
      <c r="A8" s="55"/>
      <c r="B8" s="55"/>
      <c r="C8" s="55"/>
      <c r="D8" s="55"/>
      <c r="E8" s="56"/>
      <c r="F8" s="56"/>
    </row>
    <row r="9" spans="1:9" ht="42.75" x14ac:dyDescent="0.25">
      <c r="A9" s="113" t="s">
        <v>53</v>
      </c>
      <c r="B9" s="114" t="s">
        <v>72</v>
      </c>
      <c r="C9" s="114" t="s">
        <v>71</v>
      </c>
      <c r="D9" s="115" t="s">
        <v>70</v>
      </c>
      <c r="E9" s="116" t="s">
        <v>254</v>
      </c>
      <c r="F9" s="116" t="s">
        <v>255</v>
      </c>
    </row>
    <row r="10" spans="1:9" x14ac:dyDescent="0.25">
      <c r="A10" s="117" t="s">
        <v>3</v>
      </c>
      <c r="B10" s="118">
        <f>B11+B13+B15+B25+B27</f>
        <v>1683888.3699999999</v>
      </c>
      <c r="C10" s="118">
        <f>C11+C13+C15+C25+C27</f>
        <v>2104110</v>
      </c>
      <c r="D10" s="118">
        <f>D11+D13+D15+D25+D27</f>
        <v>2219650</v>
      </c>
      <c r="E10" s="118">
        <f>E11+E13+E15+E25+E27</f>
        <v>119185</v>
      </c>
      <c r="F10" s="174">
        <f>F11+F13+F15+F25+F27</f>
        <v>2338835</v>
      </c>
    </row>
    <row r="11" spans="1:9" x14ac:dyDescent="0.25">
      <c r="A11" s="119" t="s">
        <v>37</v>
      </c>
      <c r="B11" s="120">
        <f>B12</f>
        <v>36638.959999999999</v>
      </c>
      <c r="C11" s="120">
        <f>C12</f>
        <v>78024</v>
      </c>
      <c r="D11" s="120">
        <f>D12</f>
        <v>79535</v>
      </c>
      <c r="E11" s="120">
        <f>F11-D11</f>
        <v>-35856</v>
      </c>
      <c r="F11" s="120">
        <f>F12</f>
        <v>43679</v>
      </c>
    </row>
    <row r="12" spans="1:9" x14ac:dyDescent="0.25">
      <c r="A12" s="121" t="s">
        <v>54</v>
      </c>
      <c r="B12" s="122">
        <v>36638.959999999999</v>
      </c>
      <c r="C12" s="122">
        <v>78024</v>
      </c>
      <c r="D12" s="122">
        <v>79535</v>
      </c>
      <c r="E12" s="122">
        <f t="shared" ref="E12:E28" si="0">F12-D12</f>
        <v>-35856</v>
      </c>
      <c r="F12" s="122">
        <v>43679</v>
      </c>
    </row>
    <row r="13" spans="1:9" x14ac:dyDescent="0.25">
      <c r="A13" s="123" t="s">
        <v>55</v>
      </c>
      <c r="B13" s="120">
        <f>B14</f>
        <v>7473.41</v>
      </c>
      <c r="C13" s="120">
        <f>C14</f>
        <v>8000</v>
      </c>
      <c r="D13" s="120">
        <f>D14</f>
        <v>8000</v>
      </c>
      <c r="E13" s="120">
        <f t="shared" si="0"/>
        <v>0</v>
      </c>
      <c r="F13" s="120">
        <f>F14</f>
        <v>8000</v>
      </c>
    </row>
    <row r="14" spans="1:9" x14ac:dyDescent="0.25">
      <c r="A14" s="124" t="s">
        <v>56</v>
      </c>
      <c r="B14" s="122">
        <v>7473.41</v>
      </c>
      <c r="C14" s="125">
        <v>8000</v>
      </c>
      <c r="D14" s="122">
        <v>8000</v>
      </c>
      <c r="E14" s="122">
        <f t="shared" si="0"/>
        <v>0</v>
      </c>
      <c r="F14" s="122">
        <v>8000</v>
      </c>
    </row>
    <row r="15" spans="1:9" x14ac:dyDescent="0.25">
      <c r="A15" s="117" t="s">
        <v>57</v>
      </c>
      <c r="B15" s="120">
        <f>SUM(B16:B24)</f>
        <v>1636132.47</v>
      </c>
      <c r="C15" s="126">
        <f>SUM(C16:C24)</f>
        <v>2008786</v>
      </c>
      <c r="D15" s="120">
        <f>SUM(D16:D24)</f>
        <v>2123915</v>
      </c>
      <c r="E15" s="120">
        <f t="shared" si="0"/>
        <v>155041</v>
      </c>
      <c r="F15" s="120">
        <f>SUM(F16:F24)</f>
        <v>2278956</v>
      </c>
    </row>
    <row r="16" spans="1:9" x14ac:dyDescent="0.25">
      <c r="A16" s="124" t="s">
        <v>251</v>
      </c>
      <c r="B16" s="127">
        <v>24283.73</v>
      </c>
      <c r="C16" s="128">
        <v>22298</v>
      </c>
      <c r="D16" s="127">
        <v>22235</v>
      </c>
      <c r="E16" s="127">
        <f t="shared" si="0"/>
        <v>6143</v>
      </c>
      <c r="F16" s="127">
        <v>28378</v>
      </c>
    </row>
    <row r="17" spans="1:8" x14ac:dyDescent="0.25">
      <c r="A17" s="124" t="s">
        <v>250</v>
      </c>
      <c r="B17" s="127"/>
      <c r="C17" s="128"/>
      <c r="D17" s="127"/>
      <c r="E17" s="127">
        <f t="shared" si="0"/>
        <v>24029</v>
      </c>
      <c r="F17" s="127">
        <v>24029</v>
      </c>
    </row>
    <row r="18" spans="1:8" x14ac:dyDescent="0.25">
      <c r="A18" s="124" t="s">
        <v>58</v>
      </c>
      <c r="B18" s="127">
        <v>56298.6</v>
      </c>
      <c r="C18" s="128">
        <v>81400</v>
      </c>
      <c r="D18" s="127">
        <v>73000</v>
      </c>
      <c r="E18" s="127">
        <f t="shared" si="0"/>
        <v>0</v>
      </c>
      <c r="F18" s="127">
        <v>73000</v>
      </c>
    </row>
    <row r="19" spans="1:8" x14ac:dyDescent="0.25">
      <c r="A19" s="124" t="s">
        <v>253</v>
      </c>
      <c r="B19" s="127">
        <v>24</v>
      </c>
      <c r="C19" s="128">
        <v>50</v>
      </c>
      <c r="D19" s="127">
        <v>50</v>
      </c>
      <c r="E19" s="127">
        <f t="shared" si="0"/>
        <v>0</v>
      </c>
      <c r="F19" s="127">
        <v>50</v>
      </c>
    </row>
    <row r="20" spans="1:8" x14ac:dyDescent="0.25">
      <c r="A20" s="124" t="s">
        <v>252</v>
      </c>
      <c r="B20" s="127">
        <v>71303.02</v>
      </c>
      <c r="C20" s="128">
        <v>125943</v>
      </c>
      <c r="D20" s="127">
        <v>125980</v>
      </c>
      <c r="E20" s="127">
        <f t="shared" si="0"/>
        <v>10184</v>
      </c>
      <c r="F20" s="127">
        <v>136164</v>
      </c>
    </row>
    <row r="21" spans="1:8" x14ac:dyDescent="0.25">
      <c r="A21" s="124" t="s">
        <v>60</v>
      </c>
      <c r="B21" s="127">
        <v>0</v>
      </c>
      <c r="C21" s="128">
        <v>265</v>
      </c>
      <c r="D21" s="127">
        <v>0</v>
      </c>
      <c r="E21" s="127">
        <f t="shared" si="0"/>
        <v>0</v>
      </c>
      <c r="F21" s="127">
        <v>0</v>
      </c>
    </row>
    <row r="22" spans="1:8" x14ac:dyDescent="0.25">
      <c r="A22" s="124" t="s">
        <v>61</v>
      </c>
      <c r="B22" s="127">
        <v>172387.19</v>
      </c>
      <c r="C22" s="128">
        <v>206330</v>
      </c>
      <c r="D22" s="127">
        <v>195650</v>
      </c>
      <c r="E22" s="127">
        <f t="shared" si="0"/>
        <v>10</v>
      </c>
      <c r="F22" s="127">
        <v>195660</v>
      </c>
    </row>
    <row r="23" spans="1:8" x14ac:dyDescent="0.25">
      <c r="A23" s="124" t="s">
        <v>62</v>
      </c>
      <c r="B23" s="122"/>
      <c r="C23" s="125"/>
      <c r="D23" s="122"/>
      <c r="E23" s="122">
        <f t="shared" si="0"/>
        <v>0</v>
      </c>
      <c r="F23" s="122"/>
    </row>
    <row r="24" spans="1:8" ht="21" customHeight="1" x14ac:dyDescent="0.25">
      <c r="A24" s="124" t="s">
        <v>63</v>
      </c>
      <c r="B24" s="127">
        <v>1311835.93</v>
      </c>
      <c r="C24" s="128">
        <v>1572500</v>
      </c>
      <c r="D24" s="127">
        <v>1707000</v>
      </c>
      <c r="E24" s="127">
        <f t="shared" si="0"/>
        <v>114675</v>
      </c>
      <c r="F24" s="127">
        <v>1821675</v>
      </c>
    </row>
    <row r="25" spans="1:8" x14ac:dyDescent="0.25">
      <c r="A25" s="129" t="s">
        <v>64</v>
      </c>
      <c r="B25" s="120">
        <f>B26</f>
        <v>3555</v>
      </c>
      <c r="C25" s="126">
        <f>C26</f>
        <v>8000</v>
      </c>
      <c r="D25" s="120">
        <f>D26</f>
        <v>8000</v>
      </c>
      <c r="E25" s="120">
        <f t="shared" si="0"/>
        <v>0</v>
      </c>
      <c r="F25" s="120">
        <f>F26</f>
        <v>8000</v>
      </c>
    </row>
    <row r="26" spans="1:8" x14ac:dyDescent="0.25">
      <c r="A26" s="124" t="s">
        <v>65</v>
      </c>
      <c r="B26" s="127">
        <v>3555</v>
      </c>
      <c r="C26" s="128">
        <v>8000</v>
      </c>
      <c r="D26" s="127">
        <v>8000</v>
      </c>
      <c r="E26" s="127">
        <f t="shared" si="0"/>
        <v>0</v>
      </c>
      <c r="F26" s="127">
        <v>8000</v>
      </c>
    </row>
    <row r="27" spans="1:8" x14ac:dyDescent="0.25">
      <c r="A27" s="129" t="s">
        <v>66</v>
      </c>
      <c r="B27" s="120">
        <f>B28</f>
        <v>88.53</v>
      </c>
      <c r="C27" s="126">
        <f>C28</f>
        <v>1300</v>
      </c>
      <c r="D27" s="120">
        <f>D28</f>
        <v>200</v>
      </c>
      <c r="E27" s="120">
        <f t="shared" si="0"/>
        <v>0</v>
      </c>
      <c r="F27" s="120">
        <f>F28</f>
        <v>200</v>
      </c>
    </row>
    <row r="28" spans="1:8" ht="19.5" customHeight="1" x14ac:dyDescent="0.25">
      <c r="A28" s="124" t="s">
        <v>67</v>
      </c>
      <c r="B28" s="127">
        <v>88.53</v>
      </c>
      <c r="C28" s="128">
        <v>1300</v>
      </c>
      <c r="D28" s="127">
        <v>200</v>
      </c>
      <c r="E28" s="127">
        <f t="shared" si="0"/>
        <v>0</v>
      </c>
      <c r="F28" s="127">
        <v>200</v>
      </c>
    </row>
    <row r="29" spans="1:8" ht="9.75" customHeight="1" x14ac:dyDescent="0.25">
      <c r="A29" s="176"/>
      <c r="B29" s="177"/>
      <c r="C29" s="178"/>
      <c r="D29" s="177"/>
      <c r="E29" s="177"/>
      <c r="F29" s="177"/>
    </row>
    <row r="30" spans="1:8" ht="15" customHeight="1" x14ac:dyDescent="0.25">
      <c r="A30" s="117" t="s">
        <v>262</v>
      </c>
      <c r="B30" s="118"/>
      <c r="C30" s="118"/>
      <c r="D30" s="118">
        <v>0</v>
      </c>
      <c r="E30" s="118">
        <v>17769</v>
      </c>
      <c r="F30" s="174">
        <v>17769</v>
      </c>
      <c r="H30" s="175"/>
    </row>
    <row r="31" spans="1:8" ht="15" customHeight="1" x14ac:dyDescent="0.25">
      <c r="A31" s="134" t="s">
        <v>69</v>
      </c>
      <c r="B31" s="120">
        <f>SUM(B35:B35)</f>
        <v>3296.93</v>
      </c>
      <c r="C31" s="120">
        <f>SUM(C35:C35)</f>
        <v>8067</v>
      </c>
      <c r="D31" s="120">
        <f>D32+D33+D34+D35</f>
        <v>0</v>
      </c>
      <c r="E31" s="120">
        <f t="shared" ref="E31:F31" si="1">E32+E33+E34+E35</f>
        <v>17769</v>
      </c>
      <c r="F31" s="120">
        <f t="shared" si="1"/>
        <v>17769</v>
      </c>
    </row>
    <row r="32" spans="1:8" ht="15" customHeight="1" x14ac:dyDescent="0.25">
      <c r="A32" s="124" t="s">
        <v>56</v>
      </c>
      <c r="B32" s="132"/>
      <c r="C32" s="120"/>
      <c r="D32" s="122">
        <v>0</v>
      </c>
      <c r="E32" s="122">
        <v>2445</v>
      </c>
      <c r="F32" s="122">
        <v>2445</v>
      </c>
    </row>
    <row r="33" spans="1:7" ht="15" customHeight="1" x14ac:dyDescent="0.25">
      <c r="A33" s="124" t="s">
        <v>253</v>
      </c>
      <c r="B33" s="132"/>
      <c r="C33" s="120"/>
      <c r="D33" s="122">
        <v>0</v>
      </c>
      <c r="E33" s="122">
        <v>490</v>
      </c>
      <c r="F33" s="122">
        <v>490</v>
      </c>
    </row>
    <row r="34" spans="1:7" ht="15" customHeight="1" x14ac:dyDescent="0.25">
      <c r="A34" s="124" t="s">
        <v>61</v>
      </c>
      <c r="B34" s="132"/>
      <c r="C34" s="120"/>
      <c r="D34" s="122">
        <v>0</v>
      </c>
      <c r="E34" s="122">
        <v>13617</v>
      </c>
      <c r="F34" s="122">
        <v>13617</v>
      </c>
    </row>
    <row r="35" spans="1:7" ht="15" customHeight="1" x14ac:dyDescent="0.25">
      <c r="A35" s="124" t="s">
        <v>67</v>
      </c>
      <c r="B35" s="133">
        <v>3296.93</v>
      </c>
      <c r="C35" s="122">
        <v>8067</v>
      </c>
      <c r="D35" s="131">
        <v>0</v>
      </c>
      <c r="E35" s="122">
        <v>1217</v>
      </c>
      <c r="F35" s="122">
        <v>1217</v>
      </c>
    </row>
    <row r="36" spans="1:7" ht="7.5" customHeight="1" x14ac:dyDescent="0.25">
      <c r="A36" s="176"/>
      <c r="B36" s="180"/>
      <c r="C36" s="180"/>
      <c r="D36" s="181"/>
      <c r="E36" s="180"/>
      <c r="F36" s="172"/>
      <c r="G36" s="173"/>
    </row>
    <row r="37" spans="1:7" x14ac:dyDescent="0.25">
      <c r="D37" s="173"/>
      <c r="E37" s="182" t="s">
        <v>264</v>
      </c>
      <c r="F37" s="179">
        <f>F10+F30</f>
        <v>2356604</v>
      </c>
    </row>
    <row r="38" spans="1:7" ht="15.75" customHeight="1" x14ac:dyDescent="0.25">
      <c r="A38" s="164" t="s">
        <v>68</v>
      </c>
      <c r="B38" s="164"/>
      <c r="C38" s="164"/>
      <c r="D38" s="164"/>
      <c r="E38" s="164"/>
      <c r="F38" s="164"/>
    </row>
    <row r="39" spans="1:7" ht="7.5" customHeight="1" x14ac:dyDescent="0.25">
      <c r="A39" s="55"/>
      <c r="B39" s="55"/>
      <c r="C39" s="55"/>
      <c r="D39" s="55"/>
      <c r="E39" s="56"/>
      <c r="F39" s="56"/>
    </row>
    <row r="40" spans="1:7" ht="42.75" x14ac:dyDescent="0.25">
      <c r="A40" s="113" t="s">
        <v>53</v>
      </c>
      <c r="B40" s="114" t="s">
        <v>72</v>
      </c>
      <c r="C40" s="114" t="s">
        <v>71</v>
      </c>
      <c r="D40" s="115" t="s">
        <v>70</v>
      </c>
      <c r="E40" s="116" t="s">
        <v>254</v>
      </c>
      <c r="F40" s="116" t="s">
        <v>255</v>
      </c>
    </row>
    <row r="41" spans="1:7" x14ac:dyDescent="0.25">
      <c r="A41" s="117" t="s">
        <v>6</v>
      </c>
      <c r="B41" s="118">
        <f>B42+B44+B46+B57+B59+B63</f>
        <v>1681885.1199999999</v>
      </c>
      <c r="C41" s="118">
        <f>C42+C44+C46+C57+C59+C63</f>
        <v>2112177</v>
      </c>
      <c r="D41" s="118">
        <f>D42+D44+D46+D57+D59+D63</f>
        <v>2219650</v>
      </c>
      <c r="E41" s="118">
        <f>F41-D41</f>
        <v>22279</v>
      </c>
      <c r="F41" s="174">
        <f>F42+F44+F46+F57+F59</f>
        <v>2241929</v>
      </c>
    </row>
    <row r="42" spans="1:7" ht="15.75" customHeight="1" x14ac:dyDescent="0.25">
      <c r="A42" s="119" t="s">
        <v>37</v>
      </c>
      <c r="B42" s="132">
        <f>B43</f>
        <v>36638.959999999999</v>
      </c>
      <c r="C42" s="120">
        <f>C43</f>
        <v>78024</v>
      </c>
      <c r="D42" s="120">
        <f>D43</f>
        <v>79535</v>
      </c>
      <c r="E42" s="120">
        <f t="shared" ref="E42:E64" si="2">F42-D42</f>
        <v>-35856</v>
      </c>
      <c r="F42" s="120">
        <f>F43</f>
        <v>43679</v>
      </c>
    </row>
    <row r="43" spans="1:7" ht="15.75" customHeight="1" x14ac:dyDescent="0.25">
      <c r="A43" s="124" t="s">
        <v>54</v>
      </c>
      <c r="B43" s="133">
        <v>36638.959999999999</v>
      </c>
      <c r="C43" s="122">
        <v>78024</v>
      </c>
      <c r="D43" s="122">
        <v>79535</v>
      </c>
      <c r="E43" s="122">
        <f t="shared" si="2"/>
        <v>-35856</v>
      </c>
      <c r="F43" s="122">
        <v>43679</v>
      </c>
    </row>
    <row r="44" spans="1:7" ht="27" customHeight="1" x14ac:dyDescent="0.25">
      <c r="A44" s="123" t="s">
        <v>55</v>
      </c>
      <c r="B44" s="120">
        <f>B45</f>
        <v>4446.29</v>
      </c>
      <c r="C44" s="120">
        <f>C45</f>
        <v>8000</v>
      </c>
      <c r="D44" s="120">
        <f>D45</f>
        <v>8000</v>
      </c>
      <c r="E44" s="120">
        <f t="shared" si="2"/>
        <v>2445</v>
      </c>
      <c r="F44" s="120">
        <f>F45</f>
        <v>10445</v>
      </c>
    </row>
    <row r="45" spans="1:7" ht="26.25" customHeight="1" x14ac:dyDescent="0.25">
      <c r="A45" s="124" t="s">
        <v>56</v>
      </c>
      <c r="B45" s="133">
        <v>4446.29</v>
      </c>
      <c r="C45" s="122">
        <v>8000</v>
      </c>
      <c r="D45" s="122">
        <v>8000</v>
      </c>
      <c r="E45" s="122">
        <f t="shared" si="2"/>
        <v>2445</v>
      </c>
      <c r="F45" s="122">
        <v>10445</v>
      </c>
    </row>
    <row r="46" spans="1:7" ht="15.75" customHeight="1" x14ac:dyDescent="0.25">
      <c r="A46" s="117" t="s">
        <v>57</v>
      </c>
      <c r="B46" s="120">
        <f>SUM(B47:B56)</f>
        <v>1635238.81</v>
      </c>
      <c r="C46" s="120">
        <f>SUM(C47:C56)</f>
        <v>2008786</v>
      </c>
      <c r="D46" s="120">
        <f>SUM(D47:D56)</f>
        <v>2123915</v>
      </c>
      <c r="E46" s="120">
        <f t="shared" si="2"/>
        <v>54473</v>
      </c>
      <c r="F46" s="120">
        <f>SUM(F47:F56)</f>
        <v>2178388</v>
      </c>
    </row>
    <row r="47" spans="1:7" ht="22.5" customHeight="1" x14ac:dyDescent="0.25">
      <c r="A47" s="124" t="s">
        <v>73</v>
      </c>
      <c r="B47" s="133">
        <v>24283.73</v>
      </c>
      <c r="C47" s="122">
        <v>22298</v>
      </c>
      <c r="D47" s="122">
        <v>22235</v>
      </c>
      <c r="E47" s="122">
        <f t="shared" si="2"/>
        <v>6143</v>
      </c>
      <c r="F47" s="122">
        <v>28378</v>
      </c>
    </row>
    <row r="48" spans="1:7" ht="22.5" customHeight="1" x14ac:dyDescent="0.25">
      <c r="A48" s="124" t="s">
        <v>250</v>
      </c>
      <c r="B48" s="133"/>
      <c r="C48" s="122"/>
      <c r="D48" s="122"/>
      <c r="E48" s="122">
        <f t="shared" si="2"/>
        <v>24029</v>
      </c>
      <c r="F48" s="122">
        <v>24029</v>
      </c>
    </row>
    <row r="49" spans="1:6" ht="25.5" customHeight="1" x14ac:dyDescent="0.25">
      <c r="A49" s="124" t="s">
        <v>58</v>
      </c>
      <c r="B49" s="133">
        <v>62362.16</v>
      </c>
      <c r="C49" s="122">
        <v>81400</v>
      </c>
      <c r="D49" s="122">
        <v>73000</v>
      </c>
      <c r="E49" s="122">
        <f t="shared" si="2"/>
        <v>0</v>
      </c>
      <c r="F49" s="122">
        <v>73000</v>
      </c>
    </row>
    <row r="50" spans="1:6" ht="1.5" customHeight="1" x14ac:dyDescent="0.25">
      <c r="A50" s="124" t="s">
        <v>59</v>
      </c>
      <c r="B50" s="133"/>
      <c r="C50" s="122"/>
      <c r="D50" s="122"/>
      <c r="E50" s="122">
        <f t="shared" si="2"/>
        <v>0</v>
      </c>
      <c r="F50" s="122"/>
    </row>
    <row r="51" spans="1:6" ht="24" customHeight="1" x14ac:dyDescent="0.25">
      <c r="A51" s="124" t="s">
        <v>253</v>
      </c>
      <c r="B51" s="133">
        <v>24</v>
      </c>
      <c r="C51" s="122">
        <v>50</v>
      </c>
      <c r="D51" s="122">
        <v>50</v>
      </c>
      <c r="E51" s="122">
        <f t="shared" si="2"/>
        <v>490</v>
      </c>
      <c r="F51" s="122">
        <v>540</v>
      </c>
    </row>
    <row r="52" spans="1:6" ht="27.75" customHeight="1" x14ac:dyDescent="0.25">
      <c r="A52" s="124" t="s">
        <v>252</v>
      </c>
      <c r="B52" s="133">
        <v>71303.02</v>
      </c>
      <c r="C52" s="122">
        <v>125943</v>
      </c>
      <c r="D52" s="122">
        <v>125980</v>
      </c>
      <c r="E52" s="122">
        <f t="shared" si="2"/>
        <v>10184</v>
      </c>
      <c r="F52" s="122">
        <v>136164</v>
      </c>
    </row>
    <row r="53" spans="1:6" ht="25.5" customHeight="1" x14ac:dyDescent="0.25">
      <c r="A53" s="124" t="s">
        <v>60</v>
      </c>
      <c r="B53" s="133">
        <v>0</v>
      </c>
      <c r="C53" s="122">
        <v>265</v>
      </c>
      <c r="D53" s="122">
        <v>0</v>
      </c>
      <c r="E53" s="122">
        <f t="shared" si="2"/>
        <v>0</v>
      </c>
      <c r="F53" s="122">
        <v>0</v>
      </c>
    </row>
    <row r="54" spans="1:6" x14ac:dyDescent="0.25">
      <c r="A54" s="124" t="s">
        <v>61</v>
      </c>
      <c r="B54" s="133">
        <v>165429.97</v>
      </c>
      <c r="C54" s="122">
        <v>206330</v>
      </c>
      <c r="D54" s="122">
        <v>195650</v>
      </c>
      <c r="E54" s="122">
        <f t="shared" si="2"/>
        <v>13627</v>
      </c>
      <c r="F54" s="122">
        <v>209277</v>
      </c>
    </row>
    <row r="55" spans="1:6" x14ac:dyDescent="0.25">
      <c r="A55" s="124" t="s">
        <v>62</v>
      </c>
      <c r="B55" s="133"/>
      <c r="C55" s="122"/>
      <c r="D55" s="122"/>
      <c r="E55" s="122">
        <f t="shared" si="2"/>
        <v>0</v>
      </c>
      <c r="F55" s="122"/>
    </row>
    <row r="56" spans="1:6" x14ac:dyDescent="0.25">
      <c r="A56" s="124" t="s">
        <v>63</v>
      </c>
      <c r="B56" s="133">
        <v>1311835.93</v>
      </c>
      <c r="C56" s="122">
        <v>1572500</v>
      </c>
      <c r="D56" s="122">
        <v>1707000</v>
      </c>
      <c r="E56" s="122">
        <f t="shared" si="2"/>
        <v>0</v>
      </c>
      <c r="F56" s="122">
        <v>1707000</v>
      </c>
    </row>
    <row r="57" spans="1:6" x14ac:dyDescent="0.25">
      <c r="A57" s="129" t="s">
        <v>64</v>
      </c>
      <c r="B57" s="132">
        <f>B58</f>
        <v>2253.63</v>
      </c>
      <c r="C57" s="120">
        <f>C58</f>
        <v>8000</v>
      </c>
      <c r="D57" s="120">
        <f>D58</f>
        <v>8000</v>
      </c>
      <c r="E57" s="120">
        <f t="shared" si="2"/>
        <v>0</v>
      </c>
      <c r="F57" s="120">
        <f>F58</f>
        <v>8000</v>
      </c>
    </row>
    <row r="58" spans="1:6" x14ac:dyDescent="0.25">
      <c r="A58" s="124" t="s">
        <v>65</v>
      </c>
      <c r="B58" s="133">
        <v>2253.63</v>
      </c>
      <c r="C58" s="122">
        <v>8000</v>
      </c>
      <c r="D58" s="122">
        <v>8000</v>
      </c>
      <c r="E58" s="122">
        <f t="shared" si="2"/>
        <v>0</v>
      </c>
      <c r="F58" s="122">
        <v>8000</v>
      </c>
    </row>
    <row r="59" spans="1:6" x14ac:dyDescent="0.25">
      <c r="A59" s="129" t="s">
        <v>66</v>
      </c>
      <c r="B59" s="132">
        <f>B60</f>
        <v>10.5</v>
      </c>
      <c r="C59" s="120">
        <f>C60</f>
        <v>1300</v>
      </c>
      <c r="D59" s="130">
        <f>D60</f>
        <v>200</v>
      </c>
      <c r="E59" s="120">
        <f t="shared" si="2"/>
        <v>1217</v>
      </c>
      <c r="F59" s="120">
        <f>F60</f>
        <v>1417</v>
      </c>
    </row>
    <row r="60" spans="1:6" x14ac:dyDescent="0.25">
      <c r="A60" s="124" t="s">
        <v>67</v>
      </c>
      <c r="B60" s="133">
        <v>10.5</v>
      </c>
      <c r="C60" s="122">
        <v>1300</v>
      </c>
      <c r="D60" s="131">
        <v>200</v>
      </c>
      <c r="E60" s="122">
        <f t="shared" si="2"/>
        <v>1217</v>
      </c>
      <c r="F60" s="122">
        <v>1417</v>
      </c>
    </row>
    <row r="61" spans="1:6" x14ac:dyDescent="0.25">
      <c r="A61" s="124"/>
      <c r="B61" s="133"/>
      <c r="C61" s="122"/>
      <c r="D61" s="131"/>
      <c r="E61" s="122"/>
      <c r="F61" s="122"/>
    </row>
    <row r="62" spans="1:6" x14ac:dyDescent="0.25">
      <c r="A62" s="117" t="s">
        <v>262</v>
      </c>
      <c r="B62" s="118"/>
      <c r="C62" s="118"/>
      <c r="D62" s="118">
        <v>0</v>
      </c>
      <c r="E62" s="118">
        <v>114675</v>
      </c>
      <c r="F62" s="174">
        <v>114675</v>
      </c>
    </row>
    <row r="63" spans="1:6" x14ac:dyDescent="0.25">
      <c r="A63" s="134" t="s">
        <v>69</v>
      </c>
      <c r="B63" s="120">
        <f>SUM(B64:B64)</f>
        <v>3296.93</v>
      </c>
      <c r="C63" s="120">
        <f>SUM(C64:C64)</f>
        <v>8067</v>
      </c>
      <c r="D63" s="120">
        <f>SUM(D64:D64)</f>
        <v>0</v>
      </c>
      <c r="E63" s="120">
        <f t="shared" si="2"/>
        <v>114675</v>
      </c>
      <c r="F63" s="120">
        <f>SUM(F64:F64)</f>
        <v>114675</v>
      </c>
    </row>
    <row r="64" spans="1:6" x14ac:dyDescent="0.25">
      <c r="A64" s="124" t="s">
        <v>263</v>
      </c>
      <c r="B64" s="133">
        <v>3296.93</v>
      </c>
      <c r="C64" s="122">
        <v>8067</v>
      </c>
      <c r="D64" s="131">
        <v>0</v>
      </c>
      <c r="E64" s="122">
        <f t="shared" si="2"/>
        <v>114675</v>
      </c>
      <c r="F64" s="122">
        <v>114675</v>
      </c>
    </row>
    <row r="66" spans="5:6" x14ac:dyDescent="0.25">
      <c r="E66" s="182" t="s">
        <v>264</v>
      </c>
      <c r="F66" s="179">
        <f>F41+F62</f>
        <v>2356604</v>
      </c>
    </row>
    <row r="67" spans="5:6" ht="0.75" customHeight="1" x14ac:dyDescent="0.25"/>
  </sheetData>
  <mergeCells count="5">
    <mergeCell ref="A1:F1"/>
    <mergeCell ref="A3:F3"/>
    <mergeCell ref="A5:F5"/>
    <mergeCell ref="A7:F7"/>
    <mergeCell ref="A38:F38"/>
  </mergeCells>
  <pageMargins left="0.70866141732283472" right="0.70866141732283472" top="0.74803149606299213" bottom="0.55118110236220474" header="0.31496062992125984" footer="0.31496062992125984"/>
  <pageSetup paperSize="9" scale="94" fitToHeight="0" orientation="landscape" r:id="rId1"/>
  <rowBreaks count="1" manualBreakCount="1">
    <brk id="37" max="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19DEC0-D4F9-436C-8099-7D217943839E}">
  <dimension ref="A1:G144"/>
  <sheetViews>
    <sheetView showGridLines="0" tabSelected="1" topLeftCell="A121" zoomScaleNormal="100" workbookViewId="0">
      <selection activeCell="C10" sqref="C10"/>
    </sheetView>
  </sheetViews>
  <sheetFormatPr defaultRowHeight="15" x14ac:dyDescent="0.25"/>
  <cols>
    <col min="1" max="1" width="14.85546875" style="59" customWidth="1"/>
    <col min="2" max="2" width="13.42578125" style="59" customWidth="1"/>
    <col min="3" max="3" width="51" style="59" customWidth="1"/>
    <col min="4" max="5" width="14.85546875" style="59" customWidth="1"/>
    <col min="6" max="6" width="12.140625" style="59" customWidth="1"/>
    <col min="7" max="7" width="14.85546875" style="59" customWidth="1"/>
    <col min="8" max="16384" width="9.140625" style="59"/>
  </cols>
  <sheetData>
    <row r="1" spans="1:7" ht="18" customHeight="1" x14ac:dyDescent="0.25">
      <c r="A1" s="165" t="s">
        <v>249</v>
      </c>
      <c r="B1" s="166"/>
      <c r="C1" s="166"/>
      <c r="D1" s="166"/>
      <c r="E1" s="166"/>
      <c r="F1" s="166"/>
      <c r="G1" s="166"/>
    </row>
    <row r="2" spans="1:7" ht="17.100000000000001" customHeight="1" x14ac:dyDescent="0.25">
      <c r="A2" s="58"/>
      <c r="B2" s="58"/>
      <c r="C2" s="58"/>
      <c r="D2" s="58"/>
      <c r="E2" s="58"/>
      <c r="F2" s="58"/>
      <c r="G2" s="58"/>
    </row>
    <row r="3" spans="1:7" ht="30" x14ac:dyDescent="0.25">
      <c r="A3" s="60" t="s">
        <v>74</v>
      </c>
      <c r="B3" s="60" t="s">
        <v>75</v>
      </c>
      <c r="C3" s="60" t="s">
        <v>76</v>
      </c>
      <c r="D3" s="61" t="s">
        <v>77</v>
      </c>
      <c r="E3" s="61" t="s">
        <v>78</v>
      </c>
      <c r="F3" s="61" t="s">
        <v>79</v>
      </c>
      <c r="G3" s="61" t="s">
        <v>80</v>
      </c>
    </row>
    <row r="4" spans="1:7" x14ac:dyDescent="0.25">
      <c r="A4" s="62" t="s">
        <v>81</v>
      </c>
      <c r="B4" s="62" t="s">
        <v>81</v>
      </c>
      <c r="C4" s="63" t="s">
        <v>82</v>
      </c>
      <c r="D4" s="64">
        <v>2219650</v>
      </c>
      <c r="E4" s="64">
        <v>136954</v>
      </c>
      <c r="F4" s="64">
        <v>6.17</v>
      </c>
      <c r="G4" s="64">
        <v>2356604</v>
      </c>
    </row>
    <row r="5" spans="1:7" x14ac:dyDescent="0.25">
      <c r="A5" s="65" t="s">
        <v>83</v>
      </c>
      <c r="B5" s="65" t="s">
        <v>84</v>
      </c>
      <c r="C5" s="66" t="s">
        <v>85</v>
      </c>
      <c r="D5" s="67">
        <v>0</v>
      </c>
      <c r="E5" s="67">
        <v>114675</v>
      </c>
      <c r="F5" s="67">
        <v>100</v>
      </c>
      <c r="G5" s="67">
        <v>114675</v>
      </c>
    </row>
    <row r="6" spans="1:7" x14ac:dyDescent="0.25">
      <c r="A6" s="68"/>
      <c r="B6" s="68" t="s">
        <v>86</v>
      </c>
      <c r="C6" s="69" t="s">
        <v>87</v>
      </c>
      <c r="D6" s="70">
        <v>0</v>
      </c>
      <c r="E6" s="70">
        <v>114675</v>
      </c>
      <c r="F6" s="70">
        <v>100</v>
      </c>
      <c r="G6" s="70">
        <v>114675</v>
      </c>
    </row>
    <row r="7" spans="1:7" ht="30" x14ac:dyDescent="0.25">
      <c r="A7" s="71" t="s">
        <v>88</v>
      </c>
      <c r="B7" s="71" t="s">
        <v>89</v>
      </c>
      <c r="C7" s="72" t="s">
        <v>90</v>
      </c>
      <c r="D7" s="73">
        <v>0</v>
      </c>
      <c r="E7" s="73">
        <v>114675</v>
      </c>
      <c r="F7" s="73">
        <v>100</v>
      </c>
      <c r="G7" s="73">
        <v>114675</v>
      </c>
    </row>
    <row r="8" spans="1:7" x14ac:dyDescent="0.25">
      <c r="A8" s="74" t="s">
        <v>91</v>
      </c>
      <c r="B8" s="74" t="s">
        <v>92</v>
      </c>
      <c r="C8" s="75" t="s">
        <v>93</v>
      </c>
      <c r="D8" s="76">
        <v>2219650</v>
      </c>
      <c r="E8" s="76">
        <v>22279</v>
      </c>
      <c r="F8" s="76">
        <v>1</v>
      </c>
      <c r="G8" s="76">
        <v>2241929</v>
      </c>
    </row>
    <row r="9" spans="1:7" x14ac:dyDescent="0.25">
      <c r="A9" s="74" t="s">
        <v>94</v>
      </c>
      <c r="B9" s="74" t="s">
        <v>95</v>
      </c>
      <c r="C9" s="75" t="s">
        <v>96</v>
      </c>
      <c r="D9" s="76">
        <v>2219650</v>
      </c>
      <c r="E9" s="76">
        <v>22279</v>
      </c>
      <c r="F9" s="76">
        <v>1</v>
      </c>
      <c r="G9" s="76">
        <v>2241929</v>
      </c>
    </row>
    <row r="10" spans="1:7" ht="30" x14ac:dyDescent="0.25">
      <c r="A10" s="74" t="s">
        <v>97</v>
      </c>
      <c r="B10" s="74" t="s">
        <v>98</v>
      </c>
      <c r="C10" s="192" t="s">
        <v>99</v>
      </c>
      <c r="D10" s="76">
        <v>2219650</v>
      </c>
      <c r="E10" s="76">
        <v>22279</v>
      </c>
      <c r="F10" s="76">
        <v>1</v>
      </c>
      <c r="G10" s="76">
        <v>2241929</v>
      </c>
    </row>
    <row r="11" spans="1:7" x14ac:dyDescent="0.25">
      <c r="A11" s="77" t="s">
        <v>100</v>
      </c>
      <c r="B11" s="77" t="s">
        <v>101</v>
      </c>
      <c r="C11" s="78" t="s">
        <v>102</v>
      </c>
      <c r="D11" s="79">
        <v>2219650</v>
      </c>
      <c r="E11" s="79">
        <v>22279</v>
      </c>
      <c r="F11" s="79">
        <v>1</v>
      </c>
      <c r="G11" s="79">
        <v>2241929</v>
      </c>
    </row>
    <row r="12" spans="1:7" x14ac:dyDescent="0.25">
      <c r="A12" s="80" t="s">
        <v>103</v>
      </c>
      <c r="B12" s="80" t="s">
        <v>104</v>
      </c>
      <c r="C12" s="81" t="s">
        <v>105</v>
      </c>
      <c r="D12" s="82">
        <v>2212650</v>
      </c>
      <c r="E12" s="82">
        <v>22279</v>
      </c>
      <c r="F12" s="82">
        <v>1.01</v>
      </c>
      <c r="G12" s="82">
        <v>2234929</v>
      </c>
    </row>
    <row r="13" spans="1:7" x14ac:dyDescent="0.25">
      <c r="A13" s="83" t="s">
        <v>106</v>
      </c>
      <c r="B13" s="83" t="s">
        <v>107</v>
      </c>
      <c r="C13" s="84" t="s">
        <v>108</v>
      </c>
      <c r="D13" s="85">
        <v>238000</v>
      </c>
      <c r="E13" s="85">
        <v>13072</v>
      </c>
      <c r="F13" s="85">
        <v>5.49</v>
      </c>
      <c r="G13" s="85">
        <v>251072</v>
      </c>
    </row>
    <row r="14" spans="1:7" x14ac:dyDescent="0.25">
      <c r="A14" s="65" t="s">
        <v>83</v>
      </c>
      <c r="B14" s="65" t="s">
        <v>109</v>
      </c>
      <c r="C14" s="66" t="s">
        <v>110</v>
      </c>
      <c r="D14" s="67">
        <v>8000</v>
      </c>
      <c r="E14" s="67">
        <v>2445</v>
      </c>
      <c r="F14" s="67">
        <v>30.56</v>
      </c>
      <c r="G14" s="67">
        <v>10445</v>
      </c>
    </row>
    <row r="15" spans="1:7" x14ac:dyDescent="0.25">
      <c r="A15" s="86" t="s">
        <v>81</v>
      </c>
      <c r="B15" s="86" t="s">
        <v>111</v>
      </c>
      <c r="C15" s="87" t="s">
        <v>35</v>
      </c>
      <c r="D15" s="88">
        <v>8000</v>
      </c>
      <c r="E15" s="88">
        <v>2445</v>
      </c>
      <c r="F15" s="88">
        <v>30.56</v>
      </c>
      <c r="G15" s="88">
        <v>10445</v>
      </c>
    </row>
    <row r="16" spans="1:7" x14ac:dyDescent="0.25">
      <c r="A16" s="89" t="s">
        <v>112</v>
      </c>
      <c r="B16" s="89" t="s">
        <v>113</v>
      </c>
      <c r="C16" s="90" t="s">
        <v>114</v>
      </c>
      <c r="D16" s="91">
        <v>3000</v>
      </c>
      <c r="E16" s="91">
        <v>0</v>
      </c>
      <c r="F16" s="91">
        <v>0</v>
      </c>
      <c r="G16" s="91">
        <v>3000</v>
      </c>
    </row>
    <row r="17" spans="1:7" x14ac:dyDescent="0.25">
      <c r="A17" s="92" t="s">
        <v>115</v>
      </c>
      <c r="B17" s="92" t="s">
        <v>113</v>
      </c>
      <c r="C17" s="93" t="s">
        <v>114</v>
      </c>
      <c r="D17" s="94">
        <v>0</v>
      </c>
      <c r="E17" s="94">
        <v>1490</v>
      </c>
      <c r="F17" s="94">
        <v>100</v>
      </c>
      <c r="G17" s="94">
        <v>1490</v>
      </c>
    </row>
    <row r="18" spans="1:7" x14ac:dyDescent="0.25">
      <c r="A18" s="89" t="s">
        <v>116</v>
      </c>
      <c r="B18" s="89" t="s">
        <v>117</v>
      </c>
      <c r="C18" s="90" t="s">
        <v>118</v>
      </c>
      <c r="D18" s="91">
        <v>4700</v>
      </c>
      <c r="E18" s="91">
        <v>0</v>
      </c>
      <c r="F18" s="91">
        <v>0</v>
      </c>
      <c r="G18" s="91">
        <v>4700</v>
      </c>
    </row>
    <row r="19" spans="1:7" x14ac:dyDescent="0.25">
      <c r="A19" s="92" t="s">
        <v>119</v>
      </c>
      <c r="B19" s="92" t="s">
        <v>117</v>
      </c>
      <c r="C19" s="93" t="s">
        <v>118</v>
      </c>
      <c r="D19" s="94">
        <v>0</v>
      </c>
      <c r="E19" s="94">
        <v>955</v>
      </c>
      <c r="F19" s="94">
        <v>100</v>
      </c>
      <c r="G19" s="94">
        <v>955</v>
      </c>
    </row>
    <row r="20" spans="1:7" x14ac:dyDescent="0.25">
      <c r="A20" s="89" t="s">
        <v>120</v>
      </c>
      <c r="B20" s="89" t="s">
        <v>121</v>
      </c>
      <c r="C20" s="90" t="s">
        <v>122</v>
      </c>
      <c r="D20" s="91">
        <v>300</v>
      </c>
      <c r="E20" s="91">
        <v>0</v>
      </c>
      <c r="F20" s="91">
        <v>0</v>
      </c>
      <c r="G20" s="91">
        <v>300</v>
      </c>
    </row>
    <row r="21" spans="1:7" x14ac:dyDescent="0.25">
      <c r="A21" s="65" t="s">
        <v>83</v>
      </c>
      <c r="B21" s="65" t="s">
        <v>123</v>
      </c>
      <c r="C21" s="66" t="s">
        <v>124</v>
      </c>
      <c r="D21" s="67">
        <v>0</v>
      </c>
      <c r="E21" s="67">
        <v>490</v>
      </c>
      <c r="F21" s="67">
        <v>100</v>
      </c>
      <c r="G21" s="67">
        <v>490</v>
      </c>
    </row>
    <row r="22" spans="1:7" x14ac:dyDescent="0.25">
      <c r="A22" s="86" t="s">
        <v>81</v>
      </c>
      <c r="B22" s="86" t="s">
        <v>111</v>
      </c>
      <c r="C22" s="87" t="s">
        <v>35</v>
      </c>
      <c r="D22" s="88">
        <v>0</v>
      </c>
      <c r="E22" s="88">
        <v>490</v>
      </c>
      <c r="F22" s="88">
        <v>100</v>
      </c>
      <c r="G22" s="88">
        <v>490</v>
      </c>
    </row>
    <row r="23" spans="1:7" x14ac:dyDescent="0.25">
      <c r="A23" s="92" t="s">
        <v>125</v>
      </c>
      <c r="B23" s="92" t="s">
        <v>126</v>
      </c>
      <c r="C23" s="93" t="s">
        <v>127</v>
      </c>
      <c r="D23" s="94">
        <v>0</v>
      </c>
      <c r="E23" s="94">
        <v>490</v>
      </c>
      <c r="F23" s="94">
        <v>100</v>
      </c>
      <c r="G23" s="94">
        <v>490</v>
      </c>
    </row>
    <row r="24" spans="1:7" x14ac:dyDescent="0.25">
      <c r="A24" s="65" t="s">
        <v>83</v>
      </c>
      <c r="B24" s="65" t="s">
        <v>128</v>
      </c>
      <c r="C24" s="66" t="s">
        <v>129</v>
      </c>
      <c r="D24" s="67">
        <v>69000</v>
      </c>
      <c r="E24" s="67">
        <v>0</v>
      </c>
      <c r="F24" s="67">
        <v>0</v>
      </c>
      <c r="G24" s="67">
        <v>69000</v>
      </c>
    </row>
    <row r="25" spans="1:7" x14ac:dyDescent="0.25">
      <c r="A25" s="86" t="s">
        <v>81</v>
      </c>
      <c r="B25" s="86" t="s">
        <v>130</v>
      </c>
      <c r="C25" s="87" t="s">
        <v>34</v>
      </c>
      <c r="D25" s="88">
        <v>4000</v>
      </c>
      <c r="E25" s="88">
        <v>0</v>
      </c>
      <c r="F25" s="88">
        <v>0</v>
      </c>
      <c r="G25" s="88">
        <v>4000</v>
      </c>
    </row>
    <row r="26" spans="1:7" x14ac:dyDescent="0.25">
      <c r="A26" s="89" t="s">
        <v>131</v>
      </c>
      <c r="B26" s="89" t="s">
        <v>132</v>
      </c>
      <c r="C26" s="90" t="s">
        <v>133</v>
      </c>
      <c r="D26" s="91">
        <v>4000</v>
      </c>
      <c r="E26" s="91">
        <v>0</v>
      </c>
      <c r="F26" s="91">
        <v>0</v>
      </c>
      <c r="G26" s="91">
        <v>4000</v>
      </c>
    </row>
    <row r="27" spans="1:7" x14ac:dyDescent="0.25">
      <c r="A27" s="86" t="s">
        <v>81</v>
      </c>
      <c r="B27" s="86" t="s">
        <v>111</v>
      </c>
      <c r="C27" s="87" t="s">
        <v>35</v>
      </c>
      <c r="D27" s="88">
        <v>65000</v>
      </c>
      <c r="E27" s="88">
        <v>0</v>
      </c>
      <c r="F27" s="88">
        <v>0</v>
      </c>
      <c r="G27" s="88">
        <v>65000</v>
      </c>
    </row>
    <row r="28" spans="1:7" x14ac:dyDescent="0.25">
      <c r="A28" s="89" t="s">
        <v>134</v>
      </c>
      <c r="B28" s="89" t="s">
        <v>126</v>
      </c>
      <c r="C28" s="90" t="s">
        <v>127</v>
      </c>
      <c r="D28" s="91">
        <v>5000</v>
      </c>
      <c r="E28" s="91">
        <v>0</v>
      </c>
      <c r="F28" s="91">
        <v>0</v>
      </c>
      <c r="G28" s="91">
        <v>5000</v>
      </c>
    </row>
    <row r="29" spans="1:7" x14ac:dyDescent="0.25">
      <c r="A29" s="89" t="s">
        <v>135</v>
      </c>
      <c r="B29" s="89" t="s">
        <v>113</v>
      </c>
      <c r="C29" s="90" t="s">
        <v>114</v>
      </c>
      <c r="D29" s="91">
        <v>25000</v>
      </c>
      <c r="E29" s="91">
        <v>0</v>
      </c>
      <c r="F29" s="91">
        <v>0</v>
      </c>
      <c r="G29" s="91">
        <v>25000</v>
      </c>
    </row>
    <row r="30" spans="1:7" x14ac:dyDescent="0.25">
      <c r="A30" s="89" t="s">
        <v>136</v>
      </c>
      <c r="B30" s="89" t="s">
        <v>117</v>
      </c>
      <c r="C30" s="90" t="s">
        <v>118</v>
      </c>
      <c r="D30" s="91">
        <v>32000</v>
      </c>
      <c r="E30" s="91">
        <v>0</v>
      </c>
      <c r="F30" s="91">
        <v>0</v>
      </c>
      <c r="G30" s="91">
        <v>32000</v>
      </c>
    </row>
    <row r="31" spans="1:7" x14ac:dyDescent="0.25">
      <c r="A31" s="89" t="s">
        <v>137</v>
      </c>
      <c r="B31" s="89" t="s">
        <v>121</v>
      </c>
      <c r="C31" s="90" t="s">
        <v>122</v>
      </c>
      <c r="D31" s="91">
        <v>3000</v>
      </c>
      <c r="E31" s="91">
        <v>0</v>
      </c>
      <c r="F31" s="91">
        <v>0</v>
      </c>
      <c r="G31" s="91">
        <v>3000</v>
      </c>
    </row>
    <row r="32" spans="1:7" x14ac:dyDescent="0.25">
      <c r="A32" s="65" t="s">
        <v>83</v>
      </c>
      <c r="B32" s="65" t="s">
        <v>138</v>
      </c>
      <c r="C32" s="66" t="s">
        <v>139</v>
      </c>
      <c r="D32" s="67">
        <v>160000</v>
      </c>
      <c r="E32" s="67">
        <v>10137</v>
      </c>
      <c r="F32" s="67">
        <v>6.34</v>
      </c>
      <c r="G32" s="67">
        <v>170137</v>
      </c>
    </row>
    <row r="33" spans="1:7" x14ac:dyDescent="0.25">
      <c r="A33" s="86" t="s">
        <v>81</v>
      </c>
      <c r="B33" s="86" t="s">
        <v>130</v>
      </c>
      <c r="C33" s="87" t="s">
        <v>34</v>
      </c>
      <c r="D33" s="88">
        <v>400</v>
      </c>
      <c r="E33" s="88">
        <v>0</v>
      </c>
      <c r="F33" s="88">
        <v>0</v>
      </c>
      <c r="G33" s="88">
        <v>400</v>
      </c>
    </row>
    <row r="34" spans="1:7" x14ac:dyDescent="0.25">
      <c r="A34" s="89" t="s">
        <v>140</v>
      </c>
      <c r="B34" s="89" t="s">
        <v>132</v>
      </c>
      <c r="C34" s="90" t="s">
        <v>133</v>
      </c>
      <c r="D34" s="91">
        <v>400</v>
      </c>
      <c r="E34" s="91">
        <v>0</v>
      </c>
      <c r="F34" s="91">
        <v>0</v>
      </c>
      <c r="G34" s="91">
        <v>400</v>
      </c>
    </row>
    <row r="35" spans="1:7" x14ac:dyDescent="0.25">
      <c r="A35" s="86" t="s">
        <v>81</v>
      </c>
      <c r="B35" s="86" t="s">
        <v>111</v>
      </c>
      <c r="C35" s="87" t="s">
        <v>35</v>
      </c>
      <c r="D35" s="88">
        <v>18600</v>
      </c>
      <c r="E35" s="88">
        <v>10137</v>
      </c>
      <c r="F35" s="88">
        <v>54.5</v>
      </c>
      <c r="G35" s="88">
        <v>28737</v>
      </c>
    </row>
    <row r="36" spans="1:7" x14ac:dyDescent="0.25">
      <c r="A36" s="89" t="s">
        <v>141</v>
      </c>
      <c r="B36" s="89" t="s">
        <v>126</v>
      </c>
      <c r="C36" s="90" t="s">
        <v>127</v>
      </c>
      <c r="D36" s="91">
        <v>500</v>
      </c>
      <c r="E36" s="91">
        <v>0</v>
      </c>
      <c r="F36" s="91">
        <v>0</v>
      </c>
      <c r="G36" s="91">
        <v>500</v>
      </c>
    </row>
    <row r="37" spans="1:7" x14ac:dyDescent="0.25">
      <c r="A37" s="89" t="s">
        <v>142</v>
      </c>
      <c r="B37" s="89" t="s">
        <v>113</v>
      </c>
      <c r="C37" s="90" t="s">
        <v>114</v>
      </c>
      <c r="D37" s="91">
        <v>15500</v>
      </c>
      <c r="E37" s="91">
        <v>0</v>
      </c>
      <c r="F37" s="91">
        <v>0</v>
      </c>
      <c r="G37" s="91">
        <v>15500</v>
      </c>
    </row>
    <row r="38" spans="1:7" x14ac:dyDescent="0.25">
      <c r="A38" s="92" t="s">
        <v>143</v>
      </c>
      <c r="B38" s="92" t="s">
        <v>113</v>
      </c>
      <c r="C38" s="93" t="s">
        <v>114</v>
      </c>
      <c r="D38" s="94">
        <v>0</v>
      </c>
      <c r="E38" s="94">
        <v>4922</v>
      </c>
      <c r="F38" s="94">
        <v>100</v>
      </c>
      <c r="G38" s="94">
        <v>4922</v>
      </c>
    </row>
    <row r="39" spans="1:7" x14ac:dyDescent="0.25">
      <c r="A39" s="89" t="s">
        <v>144</v>
      </c>
      <c r="B39" s="89" t="s">
        <v>117</v>
      </c>
      <c r="C39" s="90" t="s">
        <v>118</v>
      </c>
      <c r="D39" s="91">
        <v>2200</v>
      </c>
      <c r="E39" s="91">
        <v>0</v>
      </c>
      <c r="F39" s="91">
        <v>0</v>
      </c>
      <c r="G39" s="91">
        <v>2200</v>
      </c>
    </row>
    <row r="40" spans="1:7" x14ac:dyDescent="0.25">
      <c r="A40" s="92" t="s">
        <v>145</v>
      </c>
      <c r="B40" s="92" t="s">
        <v>117</v>
      </c>
      <c r="C40" s="93" t="s">
        <v>118</v>
      </c>
      <c r="D40" s="94">
        <v>0</v>
      </c>
      <c r="E40" s="94">
        <v>5215</v>
      </c>
      <c r="F40" s="94">
        <v>100</v>
      </c>
      <c r="G40" s="94">
        <v>5215</v>
      </c>
    </row>
    <row r="41" spans="1:7" x14ac:dyDescent="0.25">
      <c r="A41" s="89" t="s">
        <v>146</v>
      </c>
      <c r="B41" s="89" t="s">
        <v>121</v>
      </c>
      <c r="C41" s="90" t="s">
        <v>122</v>
      </c>
      <c r="D41" s="91">
        <v>400</v>
      </c>
      <c r="E41" s="91">
        <v>0</v>
      </c>
      <c r="F41" s="91">
        <v>0</v>
      </c>
      <c r="G41" s="91">
        <v>400</v>
      </c>
    </row>
    <row r="42" spans="1:7" ht="30" x14ac:dyDescent="0.25">
      <c r="A42" s="86" t="s">
        <v>81</v>
      </c>
      <c r="B42" s="86" t="s">
        <v>147</v>
      </c>
      <c r="C42" s="87" t="s">
        <v>148</v>
      </c>
      <c r="D42" s="88">
        <v>140000</v>
      </c>
      <c r="E42" s="88">
        <v>0</v>
      </c>
      <c r="F42" s="88">
        <v>0</v>
      </c>
      <c r="G42" s="88">
        <v>140000</v>
      </c>
    </row>
    <row r="43" spans="1:7" x14ac:dyDescent="0.25">
      <c r="A43" s="89" t="s">
        <v>149</v>
      </c>
      <c r="B43" s="89" t="s">
        <v>150</v>
      </c>
      <c r="C43" s="90" t="s">
        <v>151</v>
      </c>
      <c r="D43" s="91">
        <v>140000</v>
      </c>
      <c r="E43" s="91">
        <v>0</v>
      </c>
      <c r="F43" s="91">
        <v>0</v>
      </c>
      <c r="G43" s="91">
        <v>140000</v>
      </c>
    </row>
    <row r="44" spans="1:7" x14ac:dyDescent="0.25">
      <c r="A44" s="86" t="s">
        <v>81</v>
      </c>
      <c r="B44" s="86" t="s">
        <v>152</v>
      </c>
      <c r="C44" s="87" t="s">
        <v>51</v>
      </c>
      <c r="D44" s="88">
        <v>1000</v>
      </c>
      <c r="E44" s="88">
        <v>0</v>
      </c>
      <c r="F44" s="88">
        <v>0</v>
      </c>
      <c r="G44" s="88">
        <v>1000</v>
      </c>
    </row>
    <row r="45" spans="1:7" x14ac:dyDescent="0.25">
      <c r="A45" s="89" t="s">
        <v>153</v>
      </c>
      <c r="B45" s="89" t="s">
        <v>154</v>
      </c>
      <c r="C45" s="90" t="s">
        <v>155</v>
      </c>
      <c r="D45" s="91">
        <v>1000</v>
      </c>
      <c r="E45" s="91">
        <v>0</v>
      </c>
      <c r="F45" s="91">
        <v>0</v>
      </c>
      <c r="G45" s="91">
        <v>1000</v>
      </c>
    </row>
    <row r="46" spans="1:7" x14ac:dyDescent="0.25">
      <c r="A46" s="65" t="s">
        <v>83</v>
      </c>
      <c r="B46" s="65" t="s">
        <v>156</v>
      </c>
      <c r="C46" s="66" t="s">
        <v>157</v>
      </c>
      <c r="D46" s="67">
        <v>1000</v>
      </c>
      <c r="E46" s="67">
        <v>0</v>
      </c>
      <c r="F46" s="67">
        <v>0</v>
      </c>
      <c r="G46" s="67">
        <v>1000</v>
      </c>
    </row>
    <row r="47" spans="1:7" x14ac:dyDescent="0.25">
      <c r="A47" s="86" t="s">
        <v>81</v>
      </c>
      <c r="B47" s="86" t="s">
        <v>111</v>
      </c>
      <c r="C47" s="87" t="s">
        <v>35</v>
      </c>
      <c r="D47" s="88">
        <v>500</v>
      </c>
      <c r="E47" s="88">
        <v>0</v>
      </c>
      <c r="F47" s="88">
        <v>0</v>
      </c>
      <c r="G47" s="88">
        <v>500</v>
      </c>
    </row>
    <row r="48" spans="1:7" x14ac:dyDescent="0.25">
      <c r="A48" s="89" t="s">
        <v>158</v>
      </c>
      <c r="B48" s="89" t="s">
        <v>113</v>
      </c>
      <c r="C48" s="90" t="s">
        <v>114</v>
      </c>
      <c r="D48" s="91">
        <v>500</v>
      </c>
      <c r="E48" s="91">
        <v>0</v>
      </c>
      <c r="F48" s="91">
        <v>0</v>
      </c>
      <c r="G48" s="91">
        <v>500</v>
      </c>
    </row>
    <row r="49" spans="1:7" x14ac:dyDescent="0.25">
      <c r="A49" s="86" t="s">
        <v>81</v>
      </c>
      <c r="B49" s="86" t="s">
        <v>152</v>
      </c>
      <c r="C49" s="87" t="s">
        <v>51</v>
      </c>
      <c r="D49" s="88">
        <v>500</v>
      </c>
      <c r="E49" s="88">
        <v>0</v>
      </c>
      <c r="F49" s="88">
        <v>0</v>
      </c>
      <c r="G49" s="88">
        <v>500</v>
      </c>
    </row>
    <row r="50" spans="1:7" x14ac:dyDescent="0.25">
      <c r="A50" s="89" t="s">
        <v>159</v>
      </c>
      <c r="B50" s="89" t="s">
        <v>154</v>
      </c>
      <c r="C50" s="90" t="s">
        <v>155</v>
      </c>
      <c r="D50" s="91">
        <v>500</v>
      </c>
      <c r="E50" s="91">
        <v>0</v>
      </c>
      <c r="F50" s="91">
        <v>0</v>
      </c>
      <c r="G50" s="91">
        <v>500</v>
      </c>
    </row>
    <row r="51" spans="1:7" x14ac:dyDescent="0.25">
      <c r="A51" s="83" t="s">
        <v>106</v>
      </c>
      <c r="B51" s="83" t="s">
        <v>160</v>
      </c>
      <c r="C51" s="84" t="s">
        <v>161</v>
      </c>
      <c r="D51" s="85">
        <v>2000</v>
      </c>
      <c r="E51" s="85">
        <v>0</v>
      </c>
      <c r="F51" s="85">
        <v>0</v>
      </c>
      <c r="G51" s="85">
        <v>2000</v>
      </c>
    </row>
    <row r="52" spans="1:7" x14ac:dyDescent="0.25">
      <c r="A52" s="65" t="s">
        <v>83</v>
      </c>
      <c r="B52" s="65" t="s">
        <v>162</v>
      </c>
      <c r="C52" s="66" t="s">
        <v>163</v>
      </c>
      <c r="D52" s="67">
        <v>2000</v>
      </c>
      <c r="E52" s="67">
        <v>0</v>
      </c>
      <c r="F52" s="67">
        <v>0</v>
      </c>
      <c r="G52" s="67">
        <v>2000</v>
      </c>
    </row>
    <row r="53" spans="1:7" x14ac:dyDescent="0.25">
      <c r="A53" s="86" t="s">
        <v>81</v>
      </c>
      <c r="B53" s="86" t="s">
        <v>111</v>
      </c>
      <c r="C53" s="87" t="s">
        <v>35</v>
      </c>
      <c r="D53" s="88">
        <v>2000</v>
      </c>
      <c r="E53" s="88">
        <v>0</v>
      </c>
      <c r="F53" s="88">
        <v>0</v>
      </c>
      <c r="G53" s="88">
        <v>2000</v>
      </c>
    </row>
    <row r="54" spans="1:7" x14ac:dyDescent="0.25">
      <c r="A54" s="89" t="s">
        <v>164</v>
      </c>
      <c r="B54" s="89" t="s">
        <v>113</v>
      </c>
      <c r="C54" s="90" t="s">
        <v>114</v>
      </c>
      <c r="D54" s="91">
        <v>800</v>
      </c>
      <c r="E54" s="91">
        <v>0</v>
      </c>
      <c r="F54" s="91">
        <v>0</v>
      </c>
      <c r="G54" s="91">
        <v>800</v>
      </c>
    </row>
    <row r="55" spans="1:7" x14ac:dyDescent="0.25">
      <c r="A55" s="89" t="s">
        <v>165</v>
      </c>
      <c r="B55" s="89" t="s">
        <v>117</v>
      </c>
      <c r="C55" s="90" t="s">
        <v>118</v>
      </c>
      <c r="D55" s="91">
        <v>1200</v>
      </c>
      <c r="E55" s="91">
        <v>0</v>
      </c>
      <c r="F55" s="91">
        <v>0</v>
      </c>
      <c r="G55" s="91">
        <v>1200</v>
      </c>
    </row>
    <row r="56" spans="1:7" x14ac:dyDescent="0.25">
      <c r="A56" s="83" t="s">
        <v>106</v>
      </c>
      <c r="B56" s="83" t="s">
        <v>166</v>
      </c>
      <c r="C56" s="84" t="s">
        <v>167</v>
      </c>
      <c r="D56" s="85">
        <v>50</v>
      </c>
      <c r="E56" s="85">
        <v>0</v>
      </c>
      <c r="F56" s="85">
        <v>0</v>
      </c>
      <c r="G56" s="85">
        <v>50</v>
      </c>
    </row>
    <row r="57" spans="1:7" x14ac:dyDescent="0.25">
      <c r="A57" s="65" t="s">
        <v>83</v>
      </c>
      <c r="B57" s="65" t="s">
        <v>123</v>
      </c>
      <c r="C57" s="66" t="s">
        <v>124</v>
      </c>
      <c r="D57" s="67">
        <v>50</v>
      </c>
      <c r="E57" s="67">
        <v>0</v>
      </c>
      <c r="F57" s="67">
        <v>0</v>
      </c>
      <c r="G57" s="67">
        <v>50</v>
      </c>
    </row>
    <row r="58" spans="1:7" x14ac:dyDescent="0.25">
      <c r="A58" s="86" t="s">
        <v>81</v>
      </c>
      <c r="B58" s="86" t="s">
        <v>111</v>
      </c>
      <c r="C58" s="87" t="s">
        <v>35</v>
      </c>
      <c r="D58" s="88">
        <v>50</v>
      </c>
      <c r="E58" s="88">
        <v>0</v>
      </c>
      <c r="F58" s="88">
        <v>0</v>
      </c>
      <c r="G58" s="88">
        <v>50</v>
      </c>
    </row>
    <row r="59" spans="1:7" x14ac:dyDescent="0.25">
      <c r="A59" s="89" t="s">
        <v>168</v>
      </c>
      <c r="B59" s="89" t="s">
        <v>113</v>
      </c>
      <c r="C59" s="90" t="s">
        <v>114</v>
      </c>
      <c r="D59" s="91">
        <v>50</v>
      </c>
      <c r="E59" s="91">
        <v>0</v>
      </c>
      <c r="F59" s="91">
        <v>0</v>
      </c>
      <c r="G59" s="91">
        <v>50</v>
      </c>
    </row>
    <row r="60" spans="1:7" x14ac:dyDescent="0.25">
      <c r="A60" s="83" t="s">
        <v>106</v>
      </c>
      <c r="B60" s="83" t="s">
        <v>169</v>
      </c>
      <c r="C60" s="84" t="s">
        <v>170</v>
      </c>
      <c r="D60" s="85">
        <v>11500</v>
      </c>
      <c r="E60" s="85">
        <v>3480</v>
      </c>
      <c r="F60" s="85">
        <v>30.26</v>
      </c>
      <c r="G60" s="85">
        <v>14980</v>
      </c>
    </row>
    <row r="61" spans="1:7" x14ac:dyDescent="0.25">
      <c r="A61" s="65" t="s">
        <v>83</v>
      </c>
      <c r="B61" s="65" t="s">
        <v>162</v>
      </c>
      <c r="C61" s="66" t="s">
        <v>163</v>
      </c>
      <c r="D61" s="67">
        <v>5500</v>
      </c>
      <c r="E61" s="67">
        <v>0</v>
      </c>
      <c r="F61" s="67">
        <v>0</v>
      </c>
      <c r="G61" s="67">
        <v>5500</v>
      </c>
    </row>
    <row r="62" spans="1:7" x14ac:dyDescent="0.25">
      <c r="A62" s="86" t="s">
        <v>81</v>
      </c>
      <c r="B62" s="86" t="s">
        <v>111</v>
      </c>
      <c r="C62" s="87" t="s">
        <v>35</v>
      </c>
      <c r="D62" s="88">
        <v>1700</v>
      </c>
      <c r="E62" s="88">
        <v>0</v>
      </c>
      <c r="F62" s="88">
        <v>0</v>
      </c>
      <c r="G62" s="88">
        <v>1700</v>
      </c>
    </row>
    <row r="63" spans="1:7" x14ac:dyDescent="0.25">
      <c r="A63" s="89" t="s">
        <v>171</v>
      </c>
      <c r="B63" s="89" t="s">
        <v>113</v>
      </c>
      <c r="C63" s="90" t="s">
        <v>114</v>
      </c>
      <c r="D63" s="91">
        <v>1700</v>
      </c>
      <c r="E63" s="91">
        <v>0</v>
      </c>
      <c r="F63" s="91">
        <v>0</v>
      </c>
      <c r="G63" s="91">
        <v>1700</v>
      </c>
    </row>
    <row r="64" spans="1:7" ht="30" x14ac:dyDescent="0.25">
      <c r="A64" s="86" t="s">
        <v>81</v>
      </c>
      <c r="B64" s="86" t="s">
        <v>147</v>
      </c>
      <c r="C64" s="87" t="s">
        <v>148</v>
      </c>
      <c r="D64" s="88">
        <v>3800</v>
      </c>
      <c r="E64" s="88">
        <v>0</v>
      </c>
      <c r="F64" s="88">
        <v>0</v>
      </c>
      <c r="G64" s="88">
        <v>3800</v>
      </c>
    </row>
    <row r="65" spans="1:7" x14ac:dyDescent="0.25">
      <c r="A65" s="89" t="s">
        <v>172</v>
      </c>
      <c r="B65" s="89" t="s">
        <v>150</v>
      </c>
      <c r="C65" s="90" t="s">
        <v>151</v>
      </c>
      <c r="D65" s="91">
        <v>3800</v>
      </c>
      <c r="E65" s="91">
        <v>0</v>
      </c>
      <c r="F65" s="91">
        <v>0</v>
      </c>
      <c r="G65" s="91">
        <v>3800</v>
      </c>
    </row>
    <row r="66" spans="1:7" x14ac:dyDescent="0.25">
      <c r="A66" s="65" t="s">
        <v>83</v>
      </c>
      <c r="B66" s="65" t="s">
        <v>138</v>
      </c>
      <c r="C66" s="66" t="s">
        <v>139</v>
      </c>
      <c r="D66" s="67">
        <v>6000</v>
      </c>
      <c r="E66" s="67">
        <v>3480</v>
      </c>
      <c r="F66" s="67">
        <v>58</v>
      </c>
      <c r="G66" s="67">
        <v>9480</v>
      </c>
    </row>
    <row r="67" spans="1:7" x14ac:dyDescent="0.25">
      <c r="A67" s="86" t="s">
        <v>81</v>
      </c>
      <c r="B67" s="86" t="s">
        <v>111</v>
      </c>
      <c r="C67" s="87" t="s">
        <v>35</v>
      </c>
      <c r="D67" s="88">
        <v>5000</v>
      </c>
      <c r="E67" s="88">
        <v>2835</v>
      </c>
      <c r="F67" s="88">
        <v>56.7</v>
      </c>
      <c r="G67" s="88">
        <v>7835</v>
      </c>
    </row>
    <row r="68" spans="1:7" x14ac:dyDescent="0.25">
      <c r="A68" s="89" t="s">
        <v>173</v>
      </c>
      <c r="B68" s="89" t="s">
        <v>126</v>
      </c>
      <c r="C68" s="90" t="s">
        <v>127</v>
      </c>
      <c r="D68" s="91">
        <v>1000</v>
      </c>
      <c r="E68" s="91">
        <v>0</v>
      </c>
      <c r="F68" s="91">
        <v>0</v>
      </c>
      <c r="G68" s="91">
        <v>1000</v>
      </c>
    </row>
    <row r="69" spans="1:7" x14ac:dyDescent="0.25">
      <c r="A69" s="89" t="s">
        <v>174</v>
      </c>
      <c r="B69" s="89" t="s">
        <v>113</v>
      </c>
      <c r="C69" s="90" t="s">
        <v>114</v>
      </c>
      <c r="D69" s="91">
        <v>4000</v>
      </c>
      <c r="E69" s="91">
        <v>0</v>
      </c>
      <c r="F69" s="91">
        <v>0</v>
      </c>
      <c r="G69" s="91">
        <v>4000</v>
      </c>
    </row>
    <row r="70" spans="1:7" x14ac:dyDescent="0.25">
      <c r="A70" s="92" t="s">
        <v>175</v>
      </c>
      <c r="B70" s="92" t="s">
        <v>113</v>
      </c>
      <c r="C70" s="93" t="s">
        <v>114</v>
      </c>
      <c r="D70" s="94">
        <v>0</v>
      </c>
      <c r="E70" s="94">
        <v>2835</v>
      </c>
      <c r="F70" s="94">
        <v>100</v>
      </c>
      <c r="G70" s="94">
        <v>2835</v>
      </c>
    </row>
    <row r="71" spans="1:7" x14ac:dyDescent="0.25">
      <c r="A71" s="86" t="s">
        <v>81</v>
      </c>
      <c r="B71" s="86" t="s">
        <v>152</v>
      </c>
      <c r="C71" s="87" t="s">
        <v>51</v>
      </c>
      <c r="D71" s="88">
        <v>1000</v>
      </c>
      <c r="E71" s="88">
        <v>645</v>
      </c>
      <c r="F71" s="88">
        <v>64.5</v>
      </c>
      <c r="G71" s="88">
        <v>1645</v>
      </c>
    </row>
    <row r="72" spans="1:7" x14ac:dyDescent="0.25">
      <c r="A72" s="89" t="s">
        <v>176</v>
      </c>
      <c r="B72" s="89" t="s">
        <v>154</v>
      </c>
      <c r="C72" s="90" t="s">
        <v>155</v>
      </c>
      <c r="D72" s="91">
        <v>1000</v>
      </c>
      <c r="E72" s="91">
        <v>0</v>
      </c>
      <c r="F72" s="91">
        <v>0</v>
      </c>
      <c r="G72" s="91">
        <v>1000</v>
      </c>
    </row>
    <row r="73" spans="1:7" x14ac:dyDescent="0.25">
      <c r="A73" s="92" t="s">
        <v>177</v>
      </c>
      <c r="B73" s="92" t="s">
        <v>154</v>
      </c>
      <c r="C73" s="93" t="s">
        <v>155</v>
      </c>
      <c r="D73" s="94">
        <v>0</v>
      </c>
      <c r="E73" s="94">
        <v>645</v>
      </c>
      <c r="F73" s="94">
        <v>100</v>
      </c>
      <c r="G73" s="94">
        <v>645</v>
      </c>
    </row>
    <row r="74" spans="1:7" ht="30" x14ac:dyDescent="0.25">
      <c r="A74" s="83" t="s">
        <v>106</v>
      </c>
      <c r="B74" s="83" t="s">
        <v>178</v>
      </c>
      <c r="C74" s="84" t="s">
        <v>179</v>
      </c>
      <c r="D74" s="85">
        <v>150</v>
      </c>
      <c r="E74" s="85">
        <v>10</v>
      </c>
      <c r="F74" s="85">
        <v>6.67</v>
      </c>
      <c r="G74" s="85">
        <v>160</v>
      </c>
    </row>
    <row r="75" spans="1:7" x14ac:dyDescent="0.25">
      <c r="A75" s="65" t="s">
        <v>83</v>
      </c>
      <c r="B75" s="65" t="s">
        <v>138</v>
      </c>
      <c r="C75" s="66" t="s">
        <v>139</v>
      </c>
      <c r="D75" s="67">
        <v>150</v>
      </c>
      <c r="E75" s="67">
        <v>10</v>
      </c>
      <c r="F75" s="67">
        <v>6.67</v>
      </c>
      <c r="G75" s="67">
        <v>160</v>
      </c>
    </row>
    <row r="76" spans="1:7" ht="30" x14ac:dyDescent="0.25">
      <c r="A76" s="86" t="s">
        <v>81</v>
      </c>
      <c r="B76" s="86" t="s">
        <v>180</v>
      </c>
      <c r="C76" s="87" t="s">
        <v>181</v>
      </c>
      <c r="D76" s="88">
        <v>150</v>
      </c>
      <c r="E76" s="88">
        <v>10</v>
      </c>
      <c r="F76" s="88">
        <v>6.67</v>
      </c>
      <c r="G76" s="88">
        <v>160</v>
      </c>
    </row>
    <row r="77" spans="1:7" x14ac:dyDescent="0.25">
      <c r="A77" s="89" t="s">
        <v>182</v>
      </c>
      <c r="B77" s="89" t="s">
        <v>183</v>
      </c>
      <c r="C77" s="90" t="s">
        <v>184</v>
      </c>
      <c r="D77" s="91">
        <v>150</v>
      </c>
      <c r="E77" s="91">
        <v>10</v>
      </c>
      <c r="F77" s="91">
        <v>6.67</v>
      </c>
      <c r="G77" s="91">
        <v>160</v>
      </c>
    </row>
    <row r="78" spans="1:7" x14ac:dyDescent="0.25">
      <c r="A78" s="83" t="s">
        <v>106</v>
      </c>
      <c r="B78" s="83" t="s">
        <v>185</v>
      </c>
      <c r="C78" s="84" t="s">
        <v>186</v>
      </c>
      <c r="D78" s="85">
        <v>1707000</v>
      </c>
      <c r="E78" s="85">
        <v>0</v>
      </c>
      <c r="F78" s="85">
        <v>0</v>
      </c>
      <c r="G78" s="85">
        <v>1707000</v>
      </c>
    </row>
    <row r="79" spans="1:7" x14ac:dyDescent="0.25">
      <c r="A79" s="65" t="s">
        <v>83</v>
      </c>
      <c r="B79" s="65" t="s">
        <v>84</v>
      </c>
      <c r="C79" s="66" t="s">
        <v>85</v>
      </c>
      <c r="D79" s="67">
        <v>1707000</v>
      </c>
      <c r="E79" s="67">
        <v>0</v>
      </c>
      <c r="F79" s="67">
        <v>0</v>
      </c>
      <c r="G79" s="67">
        <v>1707000</v>
      </c>
    </row>
    <row r="80" spans="1:7" x14ac:dyDescent="0.25">
      <c r="A80" s="86" t="s">
        <v>81</v>
      </c>
      <c r="B80" s="86" t="s">
        <v>130</v>
      </c>
      <c r="C80" s="87" t="s">
        <v>34</v>
      </c>
      <c r="D80" s="88">
        <v>1658000</v>
      </c>
      <c r="E80" s="88">
        <v>0</v>
      </c>
      <c r="F80" s="88">
        <v>0</v>
      </c>
      <c r="G80" s="88">
        <v>1658000</v>
      </c>
    </row>
    <row r="81" spans="1:7" x14ac:dyDescent="0.25">
      <c r="A81" s="89" t="s">
        <v>187</v>
      </c>
      <c r="B81" s="89" t="s">
        <v>188</v>
      </c>
      <c r="C81" s="90" t="s">
        <v>189</v>
      </c>
      <c r="D81" s="91">
        <v>1382000</v>
      </c>
      <c r="E81" s="91">
        <v>0</v>
      </c>
      <c r="F81" s="91">
        <v>0</v>
      </c>
      <c r="G81" s="91">
        <v>1382000</v>
      </c>
    </row>
    <row r="82" spans="1:7" x14ac:dyDescent="0.25">
      <c r="A82" s="89" t="s">
        <v>190</v>
      </c>
      <c r="B82" s="89" t="s">
        <v>132</v>
      </c>
      <c r="C82" s="90" t="s">
        <v>133</v>
      </c>
      <c r="D82" s="91">
        <v>55000</v>
      </c>
      <c r="E82" s="91">
        <v>0</v>
      </c>
      <c r="F82" s="91">
        <v>0</v>
      </c>
      <c r="G82" s="91">
        <v>55000</v>
      </c>
    </row>
    <row r="83" spans="1:7" x14ac:dyDescent="0.25">
      <c r="A83" s="89" t="s">
        <v>191</v>
      </c>
      <c r="B83" s="89" t="s">
        <v>192</v>
      </c>
      <c r="C83" s="90" t="s">
        <v>193</v>
      </c>
      <c r="D83" s="91">
        <v>221000</v>
      </c>
      <c r="E83" s="91">
        <v>0</v>
      </c>
      <c r="F83" s="91">
        <v>0</v>
      </c>
      <c r="G83" s="91">
        <v>221000</v>
      </c>
    </row>
    <row r="84" spans="1:7" x14ac:dyDescent="0.25">
      <c r="A84" s="86" t="s">
        <v>81</v>
      </c>
      <c r="B84" s="86" t="s">
        <v>111</v>
      </c>
      <c r="C84" s="87" t="s">
        <v>35</v>
      </c>
      <c r="D84" s="88">
        <v>49000</v>
      </c>
      <c r="E84" s="88">
        <v>0</v>
      </c>
      <c r="F84" s="88">
        <v>0</v>
      </c>
      <c r="G84" s="88">
        <v>49000</v>
      </c>
    </row>
    <row r="85" spans="1:7" x14ac:dyDescent="0.25">
      <c r="A85" s="89" t="s">
        <v>194</v>
      </c>
      <c r="B85" s="89" t="s">
        <v>126</v>
      </c>
      <c r="C85" s="90" t="s">
        <v>127</v>
      </c>
      <c r="D85" s="91">
        <v>45000</v>
      </c>
      <c r="E85" s="91">
        <v>0</v>
      </c>
      <c r="F85" s="91">
        <v>0</v>
      </c>
      <c r="G85" s="91">
        <v>45000</v>
      </c>
    </row>
    <row r="86" spans="1:7" x14ac:dyDescent="0.25">
      <c r="A86" s="89" t="s">
        <v>195</v>
      </c>
      <c r="B86" s="89" t="s">
        <v>121</v>
      </c>
      <c r="C86" s="90" t="s">
        <v>122</v>
      </c>
      <c r="D86" s="91">
        <v>4000</v>
      </c>
      <c r="E86" s="91">
        <v>0</v>
      </c>
      <c r="F86" s="91">
        <v>0</v>
      </c>
      <c r="G86" s="91">
        <v>4000</v>
      </c>
    </row>
    <row r="87" spans="1:7" x14ac:dyDescent="0.25">
      <c r="A87" s="83" t="s">
        <v>106</v>
      </c>
      <c r="B87" s="83" t="s">
        <v>196</v>
      </c>
      <c r="C87" s="84" t="s">
        <v>197</v>
      </c>
      <c r="D87" s="85">
        <v>24000</v>
      </c>
      <c r="E87" s="85">
        <v>0</v>
      </c>
      <c r="F87" s="85">
        <v>0</v>
      </c>
      <c r="G87" s="85">
        <v>24000</v>
      </c>
    </row>
    <row r="88" spans="1:7" x14ac:dyDescent="0.25">
      <c r="A88" s="65" t="s">
        <v>83</v>
      </c>
      <c r="B88" s="65" t="s">
        <v>138</v>
      </c>
      <c r="C88" s="66" t="s">
        <v>139</v>
      </c>
      <c r="D88" s="67">
        <v>24000</v>
      </c>
      <c r="E88" s="67">
        <v>0</v>
      </c>
      <c r="F88" s="67">
        <v>0</v>
      </c>
      <c r="G88" s="67">
        <v>24000</v>
      </c>
    </row>
    <row r="89" spans="1:7" x14ac:dyDescent="0.25">
      <c r="A89" s="86" t="s">
        <v>81</v>
      </c>
      <c r="B89" s="86" t="s">
        <v>111</v>
      </c>
      <c r="C89" s="87" t="s">
        <v>35</v>
      </c>
      <c r="D89" s="88">
        <v>24000</v>
      </c>
      <c r="E89" s="88">
        <v>0</v>
      </c>
      <c r="F89" s="88">
        <v>0</v>
      </c>
      <c r="G89" s="88">
        <v>24000</v>
      </c>
    </row>
    <row r="90" spans="1:7" x14ac:dyDescent="0.25">
      <c r="A90" s="89" t="s">
        <v>198</v>
      </c>
      <c r="B90" s="89" t="s">
        <v>113</v>
      </c>
      <c r="C90" s="90" t="s">
        <v>199</v>
      </c>
      <c r="D90" s="91">
        <v>24000</v>
      </c>
      <c r="E90" s="91">
        <v>0</v>
      </c>
      <c r="F90" s="91">
        <v>0</v>
      </c>
      <c r="G90" s="91">
        <v>24000</v>
      </c>
    </row>
    <row r="91" spans="1:7" x14ac:dyDescent="0.25">
      <c r="A91" s="83" t="s">
        <v>106</v>
      </c>
      <c r="B91" s="83" t="s">
        <v>200</v>
      </c>
      <c r="C91" s="84" t="s">
        <v>201</v>
      </c>
      <c r="D91" s="85">
        <v>5300</v>
      </c>
      <c r="E91" s="85">
        <v>0</v>
      </c>
      <c r="F91" s="85">
        <v>0</v>
      </c>
      <c r="G91" s="85">
        <v>5300</v>
      </c>
    </row>
    <row r="92" spans="1:7" x14ac:dyDescent="0.25">
      <c r="A92" s="65" t="s">
        <v>83</v>
      </c>
      <c r="B92" s="65" t="s">
        <v>162</v>
      </c>
      <c r="C92" s="66" t="s">
        <v>163</v>
      </c>
      <c r="D92" s="67">
        <v>5300</v>
      </c>
      <c r="E92" s="67">
        <v>0</v>
      </c>
      <c r="F92" s="67">
        <v>0</v>
      </c>
      <c r="G92" s="67">
        <v>5300</v>
      </c>
    </row>
    <row r="93" spans="1:7" ht="30" x14ac:dyDescent="0.25">
      <c r="A93" s="86" t="s">
        <v>81</v>
      </c>
      <c r="B93" s="86" t="s">
        <v>147</v>
      </c>
      <c r="C93" s="87" t="s">
        <v>148</v>
      </c>
      <c r="D93" s="88">
        <v>5300</v>
      </c>
      <c r="E93" s="88">
        <v>0</v>
      </c>
      <c r="F93" s="88">
        <v>0</v>
      </c>
      <c r="G93" s="88">
        <v>5300</v>
      </c>
    </row>
    <row r="94" spans="1:7" ht="30" x14ac:dyDescent="0.25">
      <c r="A94" s="89" t="s">
        <v>202</v>
      </c>
      <c r="B94" s="89" t="s">
        <v>150</v>
      </c>
      <c r="C94" s="90" t="s">
        <v>203</v>
      </c>
      <c r="D94" s="91">
        <v>5300</v>
      </c>
      <c r="E94" s="91">
        <v>0</v>
      </c>
      <c r="F94" s="91">
        <v>0</v>
      </c>
      <c r="G94" s="91">
        <v>5300</v>
      </c>
    </row>
    <row r="95" spans="1:7" ht="30" x14ac:dyDescent="0.25">
      <c r="A95" s="83" t="s">
        <v>204</v>
      </c>
      <c r="B95" s="83" t="s">
        <v>205</v>
      </c>
      <c r="C95" s="84" t="s">
        <v>206</v>
      </c>
      <c r="D95" s="85">
        <v>4200</v>
      </c>
      <c r="E95" s="85">
        <v>1217</v>
      </c>
      <c r="F95" s="85">
        <v>28.98</v>
      </c>
      <c r="G95" s="85">
        <v>5417</v>
      </c>
    </row>
    <row r="96" spans="1:7" x14ac:dyDescent="0.25">
      <c r="A96" s="65" t="s">
        <v>83</v>
      </c>
      <c r="B96" s="65" t="s">
        <v>128</v>
      </c>
      <c r="C96" s="66" t="s">
        <v>129</v>
      </c>
      <c r="D96" s="67">
        <v>4000</v>
      </c>
      <c r="E96" s="67">
        <v>0</v>
      </c>
      <c r="F96" s="67">
        <v>0</v>
      </c>
      <c r="G96" s="67">
        <v>4000</v>
      </c>
    </row>
    <row r="97" spans="1:7" x14ac:dyDescent="0.25">
      <c r="A97" s="86" t="s">
        <v>81</v>
      </c>
      <c r="B97" s="86" t="s">
        <v>152</v>
      </c>
      <c r="C97" s="87" t="s">
        <v>51</v>
      </c>
      <c r="D97" s="88">
        <v>4000</v>
      </c>
      <c r="E97" s="88">
        <v>0</v>
      </c>
      <c r="F97" s="88">
        <v>0</v>
      </c>
      <c r="G97" s="88">
        <v>4000</v>
      </c>
    </row>
    <row r="98" spans="1:7" x14ac:dyDescent="0.25">
      <c r="A98" s="89" t="s">
        <v>207</v>
      </c>
      <c r="B98" s="89" t="s">
        <v>154</v>
      </c>
      <c r="C98" s="90" t="s">
        <v>155</v>
      </c>
      <c r="D98" s="91">
        <v>4000</v>
      </c>
      <c r="E98" s="91">
        <v>0</v>
      </c>
      <c r="F98" s="91">
        <v>0</v>
      </c>
      <c r="G98" s="91">
        <v>4000</v>
      </c>
    </row>
    <row r="99" spans="1:7" x14ac:dyDescent="0.25">
      <c r="A99" s="65" t="s">
        <v>83</v>
      </c>
      <c r="B99" s="65" t="s">
        <v>208</v>
      </c>
      <c r="C99" s="66" t="s">
        <v>209</v>
      </c>
      <c r="D99" s="67">
        <v>200</v>
      </c>
      <c r="E99" s="67">
        <v>1217</v>
      </c>
      <c r="F99" s="67">
        <v>608.5</v>
      </c>
      <c r="G99" s="67">
        <v>1417</v>
      </c>
    </row>
    <row r="100" spans="1:7" x14ac:dyDescent="0.25">
      <c r="A100" s="86" t="s">
        <v>81</v>
      </c>
      <c r="B100" s="86" t="s">
        <v>111</v>
      </c>
      <c r="C100" s="87" t="s">
        <v>35</v>
      </c>
      <c r="D100" s="88">
        <v>100</v>
      </c>
      <c r="E100" s="88">
        <v>0</v>
      </c>
      <c r="F100" s="88">
        <v>0</v>
      </c>
      <c r="G100" s="88">
        <v>100</v>
      </c>
    </row>
    <row r="101" spans="1:7" x14ac:dyDescent="0.25">
      <c r="A101" s="89" t="s">
        <v>210</v>
      </c>
      <c r="B101" s="89" t="s">
        <v>121</v>
      </c>
      <c r="C101" s="90" t="s">
        <v>122</v>
      </c>
      <c r="D101" s="91">
        <v>100</v>
      </c>
      <c r="E101" s="91">
        <v>0</v>
      </c>
      <c r="F101" s="91">
        <v>0</v>
      </c>
      <c r="G101" s="91">
        <v>100</v>
      </c>
    </row>
    <row r="102" spans="1:7" x14ac:dyDescent="0.25">
      <c r="A102" s="86" t="s">
        <v>81</v>
      </c>
      <c r="B102" s="86" t="s">
        <v>152</v>
      </c>
      <c r="C102" s="87" t="s">
        <v>51</v>
      </c>
      <c r="D102" s="88">
        <v>100</v>
      </c>
      <c r="E102" s="88">
        <v>1217</v>
      </c>
      <c r="F102" s="88">
        <v>1217</v>
      </c>
      <c r="G102" s="88">
        <v>1317</v>
      </c>
    </row>
    <row r="103" spans="1:7" x14ac:dyDescent="0.25">
      <c r="A103" s="89" t="s">
        <v>211</v>
      </c>
      <c r="B103" s="89" t="s">
        <v>154</v>
      </c>
      <c r="C103" s="90" t="s">
        <v>155</v>
      </c>
      <c r="D103" s="91">
        <v>100</v>
      </c>
      <c r="E103" s="91">
        <v>0</v>
      </c>
      <c r="F103" s="91">
        <v>0</v>
      </c>
      <c r="G103" s="91">
        <v>100</v>
      </c>
    </row>
    <row r="104" spans="1:7" x14ac:dyDescent="0.25">
      <c r="A104" s="92" t="s">
        <v>212</v>
      </c>
      <c r="B104" s="92" t="s">
        <v>154</v>
      </c>
      <c r="C104" s="93" t="s">
        <v>155</v>
      </c>
      <c r="D104" s="94">
        <v>0</v>
      </c>
      <c r="E104" s="94">
        <v>1217</v>
      </c>
      <c r="F104" s="94">
        <v>100</v>
      </c>
      <c r="G104" s="94">
        <v>1217</v>
      </c>
    </row>
    <row r="105" spans="1:7" ht="30" x14ac:dyDescent="0.25">
      <c r="A105" s="83" t="s">
        <v>204</v>
      </c>
      <c r="B105" s="83" t="s">
        <v>213</v>
      </c>
      <c r="C105" s="84" t="s">
        <v>214</v>
      </c>
      <c r="D105" s="85">
        <v>8000</v>
      </c>
      <c r="E105" s="85">
        <v>0</v>
      </c>
      <c r="F105" s="85">
        <v>0</v>
      </c>
      <c r="G105" s="85">
        <v>8000</v>
      </c>
    </row>
    <row r="106" spans="1:7" x14ac:dyDescent="0.25">
      <c r="A106" s="65" t="s">
        <v>83</v>
      </c>
      <c r="B106" s="65" t="s">
        <v>162</v>
      </c>
      <c r="C106" s="66" t="s">
        <v>163</v>
      </c>
      <c r="D106" s="67">
        <v>2500</v>
      </c>
      <c r="E106" s="67">
        <v>0</v>
      </c>
      <c r="F106" s="67">
        <v>0</v>
      </c>
      <c r="G106" s="67">
        <v>2500</v>
      </c>
    </row>
    <row r="107" spans="1:7" ht="30" x14ac:dyDescent="0.25">
      <c r="A107" s="86" t="s">
        <v>81</v>
      </c>
      <c r="B107" s="86" t="s">
        <v>147</v>
      </c>
      <c r="C107" s="87" t="s">
        <v>148</v>
      </c>
      <c r="D107" s="88">
        <v>2500</v>
      </c>
      <c r="E107" s="88">
        <v>0</v>
      </c>
      <c r="F107" s="88">
        <v>0</v>
      </c>
      <c r="G107" s="88">
        <v>2500</v>
      </c>
    </row>
    <row r="108" spans="1:7" x14ac:dyDescent="0.25">
      <c r="A108" s="89" t="s">
        <v>215</v>
      </c>
      <c r="B108" s="89" t="s">
        <v>150</v>
      </c>
      <c r="C108" s="90" t="s">
        <v>151</v>
      </c>
      <c r="D108" s="91">
        <v>2500</v>
      </c>
      <c r="E108" s="91">
        <v>0</v>
      </c>
      <c r="F108" s="91">
        <v>0</v>
      </c>
      <c r="G108" s="91">
        <v>2500</v>
      </c>
    </row>
    <row r="109" spans="1:7" x14ac:dyDescent="0.25">
      <c r="A109" s="65" t="s">
        <v>83</v>
      </c>
      <c r="B109" s="65" t="s">
        <v>138</v>
      </c>
      <c r="C109" s="66" t="s">
        <v>139</v>
      </c>
      <c r="D109" s="67">
        <v>5500</v>
      </c>
      <c r="E109" s="67">
        <v>0</v>
      </c>
      <c r="F109" s="67">
        <v>0</v>
      </c>
      <c r="G109" s="67">
        <v>5500</v>
      </c>
    </row>
    <row r="110" spans="1:7" x14ac:dyDescent="0.25">
      <c r="A110" s="86" t="s">
        <v>81</v>
      </c>
      <c r="B110" s="86" t="s">
        <v>152</v>
      </c>
      <c r="C110" s="87" t="s">
        <v>51</v>
      </c>
      <c r="D110" s="88">
        <v>5500</v>
      </c>
      <c r="E110" s="88">
        <v>0</v>
      </c>
      <c r="F110" s="88">
        <v>0</v>
      </c>
      <c r="G110" s="88">
        <v>5500</v>
      </c>
    </row>
    <row r="111" spans="1:7" x14ac:dyDescent="0.25">
      <c r="A111" s="89" t="s">
        <v>216</v>
      </c>
      <c r="B111" s="89" t="s">
        <v>217</v>
      </c>
      <c r="C111" s="90" t="s">
        <v>218</v>
      </c>
      <c r="D111" s="91">
        <v>5500</v>
      </c>
      <c r="E111" s="91">
        <v>0</v>
      </c>
      <c r="F111" s="91">
        <v>0</v>
      </c>
      <c r="G111" s="91">
        <v>5500</v>
      </c>
    </row>
    <row r="112" spans="1:7" x14ac:dyDescent="0.25">
      <c r="A112" s="83" t="s">
        <v>219</v>
      </c>
      <c r="B112" s="83" t="s">
        <v>220</v>
      </c>
      <c r="C112" s="84" t="s">
        <v>221</v>
      </c>
      <c r="D112" s="85">
        <v>212450</v>
      </c>
      <c r="E112" s="85">
        <v>4500</v>
      </c>
      <c r="F112" s="85">
        <v>2.12</v>
      </c>
      <c r="G112" s="85">
        <v>216950</v>
      </c>
    </row>
    <row r="113" spans="1:7" x14ac:dyDescent="0.25">
      <c r="A113" s="65" t="s">
        <v>83</v>
      </c>
      <c r="B113" s="65" t="s">
        <v>162</v>
      </c>
      <c r="C113" s="66" t="s">
        <v>163</v>
      </c>
      <c r="D113" s="67">
        <v>64235</v>
      </c>
      <c r="E113" s="67">
        <v>-35856</v>
      </c>
      <c r="F113" s="67">
        <v>-55.82</v>
      </c>
      <c r="G113" s="67">
        <v>28379</v>
      </c>
    </row>
    <row r="114" spans="1:7" x14ac:dyDescent="0.25">
      <c r="A114" s="86" t="s">
        <v>81</v>
      </c>
      <c r="B114" s="86" t="s">
        <v>130</v>
      </c>
      <c r="C114" s="87" t="s">
        <v>34</v>
      </c>
      <c r="D114" s="88">
        <v>64235</v>
      </c>
      <c r="E114" s="88">
        <v>-36556</v>
      </c>
      <c r="F114" s="88">
        <v>-56.91</v>
      </c>
      <c r="G114" s="88">
        <v>27679</v>
      </c>
    </row>
    <row r="115" spans="1:7" x14ac:dyDescent="0.25">
      <c r="A115" s="89" t="s">
        <v>222</v>
      </c>
      <c r="B115" s="89" t="s">
        <v>188</v>
      </c>
      <c r="C115" s="90" t="s">
        <v>189</v>
      </c>
      <c r="D115" s="91">
        <v>62235</v>
      </c>
      <c r="E115" s="91">
        <v>-37956</v>
      </c>
      <c r="F115" s="91">
        <v>-60.99</v>
      </c>
      <c r="G115" s="91">
        <v>24279</v>
      </c>
    </row>
    <row r="116" spans="1:7" x14ac:dyDescent="0.25">
      <c r="A116" s="89" t="s">
        <v>223</v>
      </c>
      <c r="B116" s="89" t="s">
        <v>132</v>
      </c>
      <c r="C116" s="90" t="s">
        <v>133</v>
      </c>
      <c r="D116" s="91">
        <v>2000</v>
      </c>
      <c r="E116" s="91">
        <v>200</v>
      </c>
      <c r="F116" s="91">
        <v>10</v>
      </c>
      <c r="G116" s="91">
        <v>2200</v>
      </c>
    </row>
    <row r="117" spans="1:7" x14ac:dyDescent="0.25">
      <c r="A117" s="89" t="s">
        <v>224</v>
      </c>
      <c r="B117" s="89" t="s">
        <v>192</v>
      </c>
      <c r="C117" s="90" t="s">
        <v>193</v>
      </c>
      <c r="D117" s="91">
        <v>0</v>
      </c>
      <c r="E117" s="91">
        <v>1200</v>
      </c>
      <c r="F117" s="91">
        <v>100</v>
      </c>
      <c r="G117" s="91">
        <v>1200</v>
      </c>
    </row>
    <row r="118" spans="1:7" x14ac:dyDescent="0.25">
      <c r="A118" s="86" t="s">
        <v>81</v>
      </c>
      <c r="B118" s="86" t="s">
        <v>111</v>
      </c>
      <c r="C118" s="87" t="s">
        <v>35</v>
      </c>
      <c r="D118" s="88">
        <v>0</v>
      </c>
      <c r="E118" s="88">
        <v>700</v>
      </c>
      <c r="F118" s="88">
        <v>100</v>
      </c>
      <c r="G118" s="88">
        <v>700</v>
      </c>
    </row>
    <row r="119" spans="1:7" x14ac:dyDescent="0.25">
      <c r="A119" s="89" t="s">
        <v>225</v>
      </c>
      <c r="B119" s="89" t="s">
        <v>126</v>
      </c>
      <c r="C119" s="90" t="s">
        <v>127</v>
      </c>
      <c r="D119" s="91">
        <v>0</v>
      </c>
      <c r="E119" s="91">
        <v>500</v>
      </c>
      <c r="F119" s="91">
        <v>100</v>
      </c>
      <c r="G119" s="91">
        <v>500</v>
      </c>
    </row>
    <row r="120" spans="1:7" x14ac:dyDescent="0.25">
      <c r="A120" s="89" t="s">
        <v>226</v>
      </c>
      <c r="B120" s="89" t="s">
        <v>117</v>
      </c>
      <c r="C120" s="90" t="s">
        <v>118</v>
      </c>
      <c r="D120" s="91">
        <v>0</v>
      </c>
      <c r="E120" s="91">
        <v>200</v>
      </c>
      <c r="F120" s="91">
        <v>100</v>
      </c>
      <c r="G120" s="91">
        <v>200</v>
      </c>
    </row>
    <row r="121" spans="1:7" ht="30" x14ac:dyDescent="0.25">
      <c r="A121" s="65" t="s">
        <v>83</v>
      </c>
      <c r="B121" s="65" t="s">
        <v>227</v>
      </c>
      <c r="C121" s="66" t="s">
        <v>228</v>
      </c>
      <c r="D121" s="67">
        <v>0</v>
      </c>
      <c r="E121" s="67">
        <v>28378</v>
      </c>
      <c r="F121" s="67">
        <v>100</v>
      </c>
      <c r="G121" s="67">
        <v>28378</v>
      </c>
    </row>
    <row r="122" spans="1:7" x14ac:dyDescent="0.25">
      <c r="A122" s="86" t="s">
        <v>81</v>
      </c>
      <c r="B122" s="86" t="s">
        <v>130</v>
      </c>
      <c r="C122" s="87" t="s">
        <v>34</v>
      </c>
      <c r="D122" s="88">
        <v>0</v>
      </c>
      <c r="E122" s="88">
        <v>28378</v>
      </c>
      <c r="F122" s="88">
        <v>100</v>
      </c>
      <c r="G122" s="88">
        <v>28378</v>
      </c>
    </row>
    <row r="123" spans="1:7" x14ac:dyDescent="0.25">
      <c r="A123" s="89" t="s">
        <v>229</v>
      </c>
      <c r="B123" s="89" t="s">
        <v>188</v>
      </c>
      <c r="C123" s="90" t="s">
        <v>189</v>
      </c>
      <c r="D123" s="91">
        <v>0</v>
      </c>
      <c r="E123" s="91">
        <v>28378</v>
      </c>
      <c r="F123" s="91">
        <v>100</v>
      </c>
      <c r="G123" s="91">
        <v>28378</v>
      </c>
    </row>
    <row r="124" spans="1:7" ht="30" x14ac:dyDescent="0.25">
      <c r="A124" s="65" t="s">
        <v>83</v>
      </c>
      <c r="B124" s="65" t="s">
        <v>230</v>
      </c>
      <c r="C124" s="66" t="s">
        <v>231</v>
      </c>
      <c r="D124" s="67">
        <v>22235</v>
      </c>
      <c r="E124" s="67">
        <v>1794</v>
      </c>
      <c r="F124" s="67">
        <v>8.07</v>
      </c>
      <c r="G124" s="67">
        <v>24029</v>
      </c>
    </row>
    <row r="125" spans="1:7" x14ac:dyDescent="0.25">
      <c r="A125" s="86" t="s">
        <v>81</v>
      </c>
      <c r="B125" s="86" t="s">
        <v>130</v>
      </c>
      <c r="C125" s="87" t="s">
        <v>34</v>
      </c>
      <c r="D125" s="88">
        <v>22235</v>
      </c>
      <c r="E125" s="88">
        <v>1794</v>
      </c>
      <c r="F125" s="88">
        <v>8.07</v>
      </c>
      <c r="G125" s="88">
        <v>24029</v>
      </c>
    </row>
    <row r="126" spans="1:7" x14ac:dyDescent="0.25">
      <c r="A126" s="89" t="s">
        <v>232</v>
      </c>
      <c r="B126" s="89" t="s">
        <v>188</v>
      </c>
      <c r="C126" s="90" t="s">
        <v>189</v>
      </c>
      <c r="D126" s="91">
        <v>22235</v>
      </c>
      <c r="E126" s="91">
        <v>1794</v>
      </c>
      <c r="F126" s="91">
        <v>8.07</v>
      </c>
      <c r="G126" s="91">
        <v>24029</v>
      </c>
    </row>
    <row r="127" spans="1:7" x14ac:dyDescent="0.25">
      <c r="A127" s="65" t="s">
        <v>83</v>
      </c>
      <c r="B127" s="65" t="s">
        <v>233</v>
      </c>
      <c r="C127" s="66" t="s">
        <v>234</v>
      </c>
      <c r="D127" s="67">
        <v>125980</v>
      </c>
      <c r="E127" s="67">
        <v>10184</v>
      </c>
      <c r="F127" s="67">
        <v>8.08</v>
      </c>
      <c r="G127" s="67">
        <v>136164</v>
      </c>
    </row>
    <row r="128" spans="1:7" x14ac:dyDescent="0.25">
      <c r="A128" s="86" t="s">
        <v>81</v>
      </c>
      <c r="B128" s="86" t="s">
        <v>130</v>
      </c>
      <c r="C128" s="87" t="s">
        <v>34</v>
      </c>
      <c r="D128" s="88">
        <v>114780</v>
      </c>
      <c r="E128" s="88">
        <v>10884</v>
      </c>
      <c r="F128" s="88">
        <v>9.48</v>
      </c>
      <c r="G128" s="88">
        <v>125664</v>
      </c>
    </row>
    <row r="129" spans="1:7" x14ac:dyDescent="0.25">
      <c r="A129" s="89" t="s">
        <v>235</v>
      </c>
      <c r="B129" s="89" t="s">
        <v>188</v>
      </c>
      <c r="C129" s="90" t="s">
        <v>189</v>
      </c>
      <c r="D129" s="91">
        <v>79980</v>
      </c>
      <c r="E129" s="91">
        <v>9034</v>
      </c>
      <c r="F129" s="91">
        <v>11.3</v>
      </c>
      <c r="G129" s="91">
        <v>89014</v>
      </c>
    </row>
    <row r="130" spans="1:7" x14ac:dyDescent="0.25">
      <c r="A130" s="89" t="s">
        <v>236</v>
      </c>
      <c r="B130" s="89" t="s">
        <v>132</v>
      </c>
      <c r="C130" s="90" t="s">
        <v>133</v>
      </c>
      <c r="D130" s="91">
        <v>10500</v>
      </c>
      <c r="E130" s="91">
        <v>0</v>
      </c>
      <c r="F130" s="91">
        <v>0</v>
      </c>
      <c r="G130" s="91">
        <v>10500</v>
      </c>
    </row>
    <row r="131" spans="1:7" x14ac:dyDescent="0.25">
      <c r="A131" s="89" t="s">
        <v>237</v>
      </c>
      <c r="B131" s="89" t="s">
        <v>192</v>
      </c>
      <c r="C131" s="90" t="s">
        <v>193</v>
      </c>
      <c r="D131" s="91">
        <v>24300</v>
      </c>
      <c r="E131" s="91">
        <v>1850</v>
      </c>
      <c r="F131" s="91">
        <v>7.61</v>
      </c>
      <c r="G131" s="91">
        <v>26150</v>
      </c>
    </row>
    <row r="132" spans="1:7" x14ac:dyDescent="0.25">
      <c r="A132" s="86" t="s">
        <v>81</v>
      </c>
      <c r="B132" s="86" t="s">
        <v>111</v>
      </c>
      <c r="C132" s="87" t="s">
        <v>35</v>
      </c>
      <c r="D132" s="88">
        <v>11200</v>
      </c>
      <c r="E132" s="88">
        <v>-700</v>
      </c>
      <c r="F132" s="88">
        <v>-6.25</v>
      </c>
      <c r="G132" s="88">
        <v>10500</v>
      </c>
    </row>
    <row r="133" spans="1:7" x14ac:dyDescent="0.25">
      <c r="A133" s="89" t="s">
        <v>238</v>
      </c>
      <c r="B133" s="89" t="s">
        <v>126</v>
      </c>
      <c r="C133" s="90" t="s">
        <v>127</v>
      </c>
      <c r="D133" s="91">
        <v>10200</v>
      </c>
      <c r="E133" s="91">
        <v>-500</v>
      </c>
      <c r="F133" s="91">
        <v>-4.9000000000000004</v>
      </c>
      <c r="G133" s="91">
        <v>9700</v>
      </c>
    </row>
    <row r="134" spans="1:7" x14ac:dyDescent="0.25">
      <c r="A134" s="89" t="s">
        <v>239</v>
      </c>
      <c r="B134" s="89" t="s">
        <v>117</v>
      </c>
      <c r="C134" s="90" t="s">
        <v>118</v>
      </c>
      <c r="D134" s="91">
        <v>1000</v>
      </c>
      <c r="E134" s="91">
        <v>-200</v>
      </c>
      <c r="F134" s="91">
        <v>-20</v>
      </c>
      <c r="G134" s="91">
        <v>800</v>
      </c>
    </row>
    <row r="135" spans="1:7" x14ac:dyDescent="0.25">
      <c r="A135" s="80" t="s">
        <v>103</v>
      </c>
      <c r="B135" s="80" t="s">
        <v>240</v>
      </c>
      <c r="C135" s="81" t="s">
        <v>241</v>
      </c>
      <c r="D135" s="82">
        <v>7000</v>
      </c>
      <c r="E135" s="82">
        <v>0</v>
      </c>
      <c r="F135" s="82">
        <v>0</v>
      </c>
      <c r="G135" s="82">
        <v>7000</v>
      </c>
    </row>
    <row r="136" spans="1:7" x14ac:dyDescent="0.25">
      <c r="A136" s="83" t="s">
        <v>219</v>
      </c>
      <c r="B136" s="83" t="s">
        <v>242</v>
      </c>
      <c r="C136" s="84" t="s">
        <v>243</v>
      </c>
      <c r="D136" s="85">
        <v>7000</v>
      </c>
      <c r="E136" s="85">
        <v>0</v>
      </c>
      <c r="F136" s="85">
        <v>0</v>
      </c>
      <c r="G136" s="85">
        <v>7000</v>
      </c>
    </row>
    <row r="137" spans="1:7" x14ac:dyDescent="0.25">
      <c r="A137" s="65" t="s">
        <v>83</v>
      </c>
      <c r="B137" s="65" t="s">
        <v>156</v>
      </c>
      <c r="C137" s="66" t="s">
        <v>157</v>
      </c>
      <c r="D137" s="67">
        <v>7000</v>
      </c>
      <c r="E137" s="67">
        <v>0</v>
      </c>
      <c r="F137" s="67">
        <v>0</v>
      </c>
      <c r="G137" s="67">
        <v>7000</v>
      </c>
    </row>
    <row r="138" spans="1:7" x14ac:dyDescent="0.25">
      <c r="A138" s="86" t="s">
        <v>81</v>
      </c>
      <c r="B138" s="86" t="s">
        <v>111</v>
      </c>
      <c r="C138" s="87" t="s">
        <v>35</v>
      </c>
      <c r="D138" s="88">
        <v>7000</v>
      </c>
      <c r="E138" s="88">
        <v>-1000</v>
      </c>
      <c r="F138" s="88">
        <v>-14.29</v>
      </c>
      <c r="G138" s="88">
        <v>6000</v>
      </c>
    </row>
    <row r="139" spans="1:7" x14ac:dyDescent="0.25">
      <c r="A139" s="89" t="s">
        <v>244</v>
      </c>
      <c r="B139" s="89" t="s">
        <v>126</v>
      </c>
      <c r="C139" s="90" t="s">
        <v>127</v>
      </c>
      <c r="D139" s="91">
        <v>3500</v>
      </c>
      <c r="E139" s="91">
        <v>-1800</v>
      </c>
      <c r="F139" s="91">
        <v>-51.43</v>
      </c>
      <c r="G139" s="91">
        <v>1700</v>
      </c>
    </row>
    <row r="140" spans="1:7" x14ac:dyDescent="0.25">
      <c r="A140" s="89" t="s">
        <v>245</v>
      </c>
      <c r="B140" s="89" t="s">
        <v>113</v>
      </c>
      <c r="C140" s="90" t="s">
        <v>114</v>
      </c>
      <c r="D140" s="91">
        <v>500</v>
      </c>
      <c r="E140" s="91">
        <v>1100</v>
      </c>
      <c r="F140" s="91">
        <v>220</v>
      </c>
      <c r="G140" s="91">
        <v>1600</v>
      </c>
    </row>
    <row r="141" spans="1:7" x14ac:dyDescent="0.25">
      <c r="A141" s="89" t="s">
        <v>246</v>
      </c>
      <c r="B141" s="89" t="s">
        <v>117</v>
      </c>
      <c r="C141" s="90" t="s">
        <v>118</v>
      </c>
      <c r="D141" s="91">
        <v>0</v>
      </c>
      <c r="E141" s="91">
        <v>1100</v>
      </c>
      <c r="F141" s="91">
        <v>100</v>
      </c>
      <c r="G141" s="91">
        <v>1100</v>
      </c>
    </row>
    <row r="142" spans="1:7" x14ac:dyDescent="0.25">
      <c r="A142" s="89" t="s">
        <v>247</v>
      </c>
      <c r="B142" s="89" t="s">
        <v>121</v>
      </c>
      <c r="C142" s="90" t="s">
        <v>122</v>
      </c>
      <c r="D142" s="91">
        <v>3000</v>
      </c>
      <c r="E142" s="91">
        <v>-1400</v>
      </c>
      <c r="F142" s="91">
        <v>-46.67</v>
      </c>
      <c r="G142" s="91">
        <v>1600</v>
      </c>
    </row>
    <row r="143" spans="1:7" x14ac:dyDescent="0.25">
      <c r="A143" s="86" t="s">
        <v>81</v>
      </c>
      <c r="B143" s="86" t="s">
        <v>152</v>
      </c>
      <c r="C143" s="87" t="s">
        <v>51</v>
      </c>
      <c r="D143" s="88">
        <v>0</v>
      </c>
      <c r="E143" s="88">
        <v>1000</v>
      </c>
      <c r="F143" s="88">
        <v>100</v>
      </c>
      <c r="G143" s="88">
        <v>1000</v>
      </c>
    </row>
    <row r="144" spans="1:7" x14ac:dyDescent="0.25">
      <c r="A144" s="89" t="s">
        <v>248</v>
      </c>
      <c r="B144" s="89" t="s">
        <v>154</v>
      </c>
      <c r="C144" s="90" t="s">
        <v>155</v>
      </c>
      <c r="D144" s="91">
        <v>0</v>
      </c>
      <c r="E144" s="91">
        <v>1000</v>
      </c>
      <c r="F144" s="91">
        <v>100</v>
      </c>
      <c r="G144" s="91">
        <v>1000</v>
      </c>
    </row>
  </sheetData>
  <mergeCells count="1">
    <mergeCell ref="A1:G1"/>
  </mergeCells>
  <pageMargins left="0.39370078740157483" right="0.19685039370078741" top="0.39370078740157483" bottom="0.62992125984251968" header="0.39370078740157483" footer="0.39370078740157483"/>
  <pageSetup paperSize="9" orientation="landscape" horizontalDpi="300" verticalDpi="300" r:id="rId1"/>
  <headerFooter alignWithMargins="0">
    <oddFooter>&amp;L&amp;"Arial,Regular"&amp;8 LC147RP-IRIP &amp;C&amp;"Arial,Regular"&amp;8Stranica &amp;P od &amp;N &amp;R&amp;"Arial,Regular"&amp;8 *Obrada LC*</oddFooter>
  </headerFooter>
  <rowBreaks count="3" manualBreakCount="3">
    <brk id="31" max="16383" man="1"/>
    <brk id="94" max="16383" man="1"/>
    <brk id="12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4</vt:i4>
      </vt:variant>
      <vt:variant>
        <vt:lpstr>Imenovani rasponi</vt:lpstr>
      </vt:variant>
      <vt:variant>
        <vt:i4>3</vt:i4>
      </vt:variant>
    </vt:vector>
  </HeadingPairs>
  <TitlesOfParts>
    <vt:vector size="7" baseType="lpstr">
      <vt:lpstr> Sažetak</vt:lpstr>
      <vt:lpstr> Račun prihoda i rashoda</vt:lpstr>
      <vt:lpstr>Prihodi i rashodi po izvorima</vt:lpstr>
      <vt:lpstr>Poseban dio</vt:lpstr>
      <vt:lpstr>' Račun prihoda i rashoda'!Podrucje_ispisa</vt:lpstr>
      <vt:lpstr>' Sažetak'!Podrucje_ispisa</vt:lpstr>
      <vt:lpstr>'Prihodi i rashodi po izvorima'!Podrucje_ispisa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2026-06-16T10:10:34Z</dcterms:modified>
</cp:coreProperties>
</file>