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F04C09C-E6B2-42F7-87C5-3A4CAA2958FF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 Sažetak" sheetId="2" r:id="rId1"/>
    <sheet name=" Račun prihoda i rashoda" sheetId="4" r:id="rId2"/>
    <sheet name="Prihodi i rashodi po izvorima" sheetId="9" r:id="rId3"/>
    <sheet name="Rashodi prema funkcijskoj kl" sheetId="10" r:id="rId4"/>
    <sheet name=" Račun financiranja" sheetId="5" r:id="rId5"/>
    <sheet name="Posebni dio" sheetId="13" r:id="rId6"/>
  </sheets>
  <definedNames>
    <definedName name="_xlnm.Print_Area" localSheetId="4">' Račun financiranja'!$A$1:$G$32</definedName>
    <definedName name="_xlnm.Print_Area" localSheetId="1">' Račun prihoda i rashoda'!$A$1:$H$31</definedName>
    <definedName name="_xlnm.Print_Area" localSheetId="0">' Sažetak'!$A$1:$J$42</definedName>
    <definedName name="_xlnm.Print_Area" localSheetId="2">'Prihodi i rashodi po izvorima'!$A$1:$G$58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D24" i="4"/>
  <c r="D15" i="13" l="1"/>
  <c r="D16" i="13"/>
  <c r="H30" i="4"/>
  <c r="H25" i="4"/>
  <c r="H26" i="4"/>
  <c r="F24" i="4" l="1"/>
  <c r="G24" i="4"/>
  <c r="H24" i="4"/>
  <c r="E24" i="4"/>
  <c r="D29" i="4"/>
  <c r="F29" i="4"/>
  <c r="G29" i="4"/>
  <c r="H29" i="4"/>
  <c r="E29" i="4"/>
  <c r="F16" i="4"/>
  <c r="G16" i="4"/>
  <c r="H16" i="4"/>
  <c r="E16" i="4"/>
  <c r="C11" i="10" l="1"/>
  <c r="D10" i="10"/>
  <c r="E10" i="10"/>
  <c r="F10" i="10"/>
  <c r="C12" i="10" l="1"/>
  <c r="C13" i="10" s="1"/>
  <c r="E12" i="10"/>
  <c r="E13" i="10" s="1"/>
  <c r="F12" i="10"/>
  <c r="F13" i="10"/>
  <c r="D12" i="10"/>
  <c r="D13" i="10" s="1"/>
  <c r="B49" i="9" l="1"/>
  <c r="B51" i="9"/>
  <c r="B35" i="9"/>
  <c r="B13" i="9" l="1"/>
  <c r="B11" i="9" l="1"/>
  <c r="F53" i="9"/>
  <c r="E53" i="9"/>
  <c r="D53" i="9"/>
  <c r="C53" i="9"/>
  <c r="B53" i="9"/>
  <c r="F51" i="9"/>
  <c r="E51" i="9"/>
  <c r="D51" i="9"/>
  <c r="C51" i="9"/>
  <c r="F49" i="9"/>
  <c r="E49" i="9"/>
  <c r="D49" i="9"/>
  <c r="C49" i="9"/>
  <c r="F39" i="9"/>
  <c r="E39" i="9"/>
  <c r="D39" i="9"/>
  <c r="C39" i="9"/>
  <c r="B39" i="9"/>
  <c r="F37" i="9"/>
  <c r="E37" i="9"/>
  <c r="D37" i="9"/>
  <c r="C37" i="9"/>
  <c r="B37" i="9"/>
  <c r="F35" i="9"/>
  <c r="E35" i="9"/>
  <c r="D35" i="9"/>
  <c r="C35" i="9"/>
  <c r="F27" i="9"/>
  <c r="E27" i="9"/>
  <c r="D27" i="9"/>
  <c r="C27" i="9"/>
  <c r="B27" i="9"/>
  <c r="F25" i="9"/>
  <c r="E25" i="9"/>
  <c r="D25" i="9"/>
  <c r="C25" i="9"/>
  <c r="B25" i="9"/>
  <c r="F15" i="9"/>
  <c r="E15" i="9"/>
  <c r="D15" i="9"/>
  <c r="C15" i="9"/>
  <c r="B15" i="9"/>
  <c r="F13" i="9"/>
  <c r="E13" i="9"/>
  <c r="D13" i="9"/>
  <c r="C13" i="9"/>
  <c r="F11" i="9"/>
  <c r="E11" i="9"/>
  <c r="D11" i="9"/>
  <c r="C11" i="9"/>
  <c r="H23" i="4"/>
  <c r="G23" i="4"/>
  <c r="F23" i="4"/>
  <c r="E23" i="4"/>
  <c r="D23" i="4"/>
  <c r="H10" i="4"/>
  <c r="H9" i="4" s="1"/>
  <c r="G10" i="4"/>
  <c r="G9" i="4" s="1"/>
  <c r="F10" i="4"/>
  <c r="F9" i="4" s="1"/>
  <c r="E10" i="4"/>
  <c r="E9" i="4" s="1"/>
  <c r="D10" i="4"/>
  <c r="D9" i="4" s="1"/>
  <c r="D34" i="9" l="1"/>
  <c r="E34" i="9"/>
  <c r="C34" i="9"/>
  <c r="B34" i="9"/>
  <c r="F34" i="9"/>
  <c r="E10" i="9"/>
  <c r="B10" i="9"/>
  <c r="D10" i="9"/>
  <c r="C10" i="9"/>
  <c r="F10" i="9"/>
  <c r="F42" i="2" l="1"/>
  <c r="G39" i="2" s="1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F13" i="2"/>
  <c r="F10" i="2"/>
  <c r="F16" i="2" l="1"/>
  <c r="F25" i="2" s="1"/>
  <c r="F33" i="2" s="1"/>
  <c r="H10" i="2"/>
  <c r="I10" i="2" l="1"/>
  <c r="J10" i="2" l="1"/>
  <c r="G10" i="2" l="1"/>
  <c r="J13" i="2"/>
  <c r="J16" i="2" s="1"/>
  <c r="J25" i="2" l="1"/>
  <c r="J32" i="2" s="1"/>
  <c r="J33" i="2" s="1"/>
  <c r="I13" i="2"/>
  <c r="I16" i="2" s="1"/>
  <c r="I25" i="2" l="1"/>
  <c r="I32" i="2" s="1"/>
  <c r="I33" i="2" s="1"/>
  <c r="H16" i="2"/>
  <c r="H25" i="2" s="1"/>
  <c r="H32" i="2" s="1"/>
  <c r="H13" i="2"/>
  <c r="H33" i="2" l="1"/>
  <c r="G13" i="2"/>
  <c r="G16" i="2" s="1"/>
  <c r="G25" i="2" l="1"/>
  <c r="G32" i="2" s="1"/>
  <c r="G33" i="2"/>
</calcChain>
</file>

<file path=xl/sharedStrings.xml><?xml version="1.0" encoding="utf-8"?>
<sst xmlns="http://schemas.openxmlformats.org/spreadsheetml/2006/main" count="362" uniqueCount="166">
  <si>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</si>
  <si>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</si>
  <si>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</si>
  <si>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</si>
  <si>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</si>
  <si>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</si>
  <si>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</si>
  <si>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</si>
  <si>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</si>
  <si>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</si>
  <si>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</si>
  <si>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</si>
  <si>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</si>
  <si>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</si>
  <si>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</si>
  <si>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</si>
  <si>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</si>
  <si>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</si>
  <si>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</si>
  <si>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</si>
  <si>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</si>
  <si>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</si>
  <si>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</si>
  <si>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</si>
  <si>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</si>
  <si>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</si>
  <si>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</si>
  <si>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</si>
  <si>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</si>
  <si>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Prihodi poslovanja</t>
  </si>
  <si>
    <t>Pomoći iz inozemstva i od subjekata unutar općeg proračuna</t>
  </si>
  <si>
    <t>…</t>
  </si>
  <si>
    <t>Prihodi od prodaje nefinancijske imovine</t>
  </si>
  <si>
    <t>Prihodi od prodaje proizvedene dugotrajne imovine</t>
  </si>
  <si>
    <t>Rashodi poslovanja</t>
  </si>
  <si>
    <t>Rashodi za zaposlene</t>
  </si>
  <si>
    <t>Materijalni rashodi</t>
  </si>
  <si>
    <t>Rashodi za nabavu nefinancijske imovine</t>
  </si>
  <si>
    <t>1 Opći prihodi i primici</t>
  </si>
  <si>
    <t>Razred/
skupina</t>
  </si>
  <si>
    <t>Opći prihodi i primici</t>
  </si>
  <si>
    <t>Vlastiti prihodi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</si>
  <si>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</si>
  <si>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</si>
  <si>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</si>
  <si>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</si>
  <si>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</si>
  <si>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</si>
  <si>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</si>
  <si>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</si>
  <si>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Ostali prihodi za posebne namjene</t>
  </si>
  <si>
    <t>Vlastii prihodi</t>
  </si>
  <si>
    <t>Prihodi za posebne namjene</t>
  </si>
  <si>
    <t>Namjenski primici</t>
  </si>
  <si>
    <t>Namjenski primici od zaduživanja</t>
  </si>
  <si>
    <t>VIŠAK / MANJAK TEKUĆE GODINE
(VIŠAK / MANJAK + NETO FINANCIRANJE)</t>
  </si>
  <si>
    <t>PRIHODI POSLOVANJA PREMA EKONOMSKOJ KLASIFIKACIJI</t>
  </si>
  <si>
    <t>Razred</t>
  </si>
  <si>
    <t>Skupina</t>
  </si>
  <si>
    <t>Naziv prihoda</t>
  </si>
  <si>
    <t>Prihodi od upravnih i administrativnih pristojbi, pristojbi po posebnim propisima</t>
  </si>
  <si>
    <t>Prihodi od prodaje proizvoda i roba te pruženih usluga i prihodi od donacija</t>
  </si>
  <si>
    <t>Prihodi iz nadležnog proračuna i od HZZO-a temeljem ugovornih obveza</t>
  </si>
  <si>
    <t>Kazne, upravne mjere i ostali prihodi</t>
  </si>
  <si>
    <t>RASHODI POSLOVANJA PREMA EKONOMSKOJ KLASIFIKACIJI</t>
  </si>
  <si>
    <t>Naziv rashoda</t>
  </si>
  <si>
    <t>Naknade građanima i kućanstvima  na temelju osiguranja i druge naknade</t>
  </si>
  <si>
    <t>Ostali rashodi</t>
  </si>
  <si>
    <t>Rashodi za nabavu proizvedene dugotrajne imovine</t>
  </si>
  <si>
    <t>PRIHODI POSLOVANJA PREMA IZVORIMA FINANCIRANJA</t>
  </si>
  <si>
    <t>Brojčana oznaka i naziv</t>
  </si>
  <si>
    <t>1.1. Opći prihodi i primici</t>
  </si>
  <si>
    <t>4 Prihodi za posebne namjene</t>
  </si>
  <si>
    <t>4.7. Prihodi za posebne namjene - prihodi PK</t>
  </si>
  <si>
    <t>5 Pomoći</t>
  </si>
  <si>
    <t>5.4. Prihodi za decentralizirane funkc.-oš</t>
  </si>
  <si>
    <t>V.P. DEC</t>
  </si>
  <si>
    <t>5.A. Pomoći iz županijskog proračuna - PK</t>
  </si>
  <si>
    <t>5.B. Pomoći iz državnog proračuna - PK</t>
  </si>
  <si>
    <t>5.C. Pomoći iz gradskog proračuna - PK</t>
  </si>
  <si>
    <t>5.T. Pomoći iz MZO za plaće OŠ</t>
  </si>
  <si>
    <t>6 Donacije</t>
  </si>
  <si>
    <t>6.5. Donacije - prihodi PK</t>
  </si>
  <si>
    <t>7 prihodi od prodaje ili zamjene nefin.imovine</t>
  </si>
  <si>
    <t>7.4. Prihodi od prodaje nefin.imovine</t>
  </si>
  <si>
    <t>RASHODI POSLOVANJA PREMA IZVORIMA FINANCIRANJA</t>
  </si>
  <si>
    <t>9 Višak prihoda</t>
  </si>
  <si>
    <t>RASHODI PREMA FUNKCIJSKOJ KLASIFIKACIJI</t>
  </si>
  <si>
    <t>UKUPNI RASHODI</t>
  </si>
  <si>
    <t>09 Obrazovanje</t>
  </si>
  <si>
    <t>091 Predškolsko i isnovnoškolsko obrazovanje</t>
  </si>
  <si>
    <t>0912 Osnovno obrazovanje</t>
  </si>
  <si>
    <t>096 Dodatne usluge u obrazovanju</t>
  </si>
  <si>
    <t>098 Usluge obrazovanja koje nisu drugdje dodane</t>
  </si>
  <si>
    <t>11 CENTAR ZA ODGOJ I OBRAZOVANJE DJECE I MLADEŽI</t>
  </si>
  <si>
    <t>Izvor 1.1. Opći prihodi i primici proračuna</t>
  </si>
  <si>
    <t>Izvor 4.7. Prihodi za posebne namjene - prihodi PK</t>
  </si>
  <si>
    <t>Izvor 5.2. Pomoći iz državnog proračuna - ostalo</t>
  </si>
  <si>
    <t>Izvor 5.4. Prihodi za decentralizirane funkcije - OŠ</t>
  </si>
  <si>
    <t>Izvor 5.8. Pomoći temeljem prijenosa sredstava  EU-PK</t>
  </si>
  <si>
    <t>Izvor 5.9. Pomoći  temeljem prijenosa sredstava EU</t>
  </si>
  <si>
    <t>Izvor 5.A. Pomoći iz županijskog proračuna - PK</t>
  </si>
  <si>
    <t>Izvor 5.B. Pomoći iz državnog proračuna - PK</t>
  </si>
  <si>
    <t>Izvor 5.T. Pomoći iz MZO za plaće OŠ</t>
  </si>
  <si>
    <t>Izvor 6.5. Donacije - prihodi  PK</t>
  </si>
  <si>
    <t>Izvor 7.4. Prihodi od prodaje  nefinancijske imovine -PK</t>
  </si>
  <si>
    <t>Izvor 9.J. V.P. iz prethodne godine - pomoći iz drž. pror. - PK</t>
  </si>
  <si>
    <t>Izvor 9.P. V.P. iz prošle god. - od prodaje nefinanc. imovine  - PK</t>
  </si>
  <si>
    <t>Izvor 9.U. V.P. iz prethodne godine - prihodi za posebne namjene - PK</t>
  </si>
  <si>
    <t>Izvor 9.Y. V.P.- pomoći iz drž.proračuna tem. prijenosa sredstava EU-PK</t>
  </si>
  <si>
    <t>Program 6001 OSNOVNOŠKOLSKO OBRAZOVANJE</t>
  </si>
  <si>
    <t>Aktivnost A600101 Materijalni i financijski rashodi poslovanja</t>
  </si>
  <si>
    <t>3 Rashodi poslovanja</t>
  </si>
  <si>
    <t>37 Naknade građanima i kućanstvima na temelju osiguranja i druge naknade</t>
  </si>
  <si>
    <t>32 Materijalni rashodi</t>
  </si>
  <si>
    <t>4 Rashodi za nabavu nefinancijske imovine</t>
  </si>
  <si>
    <t>42 Rashodi za nabavu proizvedene dugotrajne imovine</t>
  </si>
  <si>
    <t>31 Rashodi za zaposlene</t>
  </si>
  <si>
    <t>Aktivnost A600106 Prevencija ovisnosti</t>
  </si>
  <si>
    <t>Aktivnost A600107 Shema školskog voća</t>
  </si>
  <si>
    <t>Aktivnost A600108 Sufinanciranje programa za djecu s teškoćama</t>
  </si>
  <si>
    <t>Aktivnost A600110 Opskrbljivanje školskih ustanova menstrualnim higijenskim potrepštinama</t>
  </si>
  <si>
    <t>Aktivnost A600111 Rashodi za zaposlene u osnovnim školama</t>
  </si>
  <si>
    <t xml:space="preserve">Aktivnost A600112 Školska kuhinja </t>
  </si>
  <si>
    <t>Aktivnost A600113 Ostale aktivnosti u osnovnoškolskom obrazovanju</t>
  </si>
  <si>
    <t>Kapitalni projekt K600101 Nabava nefinancijske imovine</t>
  </si>
  <si>
    <t>Kapitalni projekt K600102 Knjige i obrazovni materijal za učenike OŠ</t>
  </si>
  <si>
    <t>Tekući projekt T600105 Pomoćnici u nastavi VI</t>
  </si>
  <si>
    <t>Tekući projekt T600116 Pomoćnici u nastavi VII</t>
  </si>
  <si>
    <t xml:space="preserve">
FINANCIJSKI PLAN PRORAČUNSKOG KORISNIKA JEDINICE LOKALNE I PODRUČNE (REGIONALNE) SAMOUPRAVE 
ZA GODINU 2026. I PROJEKCIJE ZA GODINU 2027. i 2028. </t>
  </si>
  <si>
    <t>PLAN 
2026.</t>
  </si>
  <si>
    <t>PROJEKCIJA 
2027.</t>
  </si>
  <si>
    <t>PROJEKCIJA
2028.</t>
  </si>
  <si>
    <t>TEKUĆI PLAN 
2025.</t>
  </si>
  <si>
    <t>IZVRŠENJE 
2024.</t>
  </si>
  <si>
    <t>FINANCIJSKI PLAN PRORAČUNSKOG KORISNIKA JEDINICE LOKALNE I PODRUČNE (REGIONALNE) SAMOUPRAVE 
ZA 2026. I PROJEKCIJA ZA 2027. I 2028. GODINU</t>
  </si>
  <si>
    <t>Izvor 6.8. V.P. iz prethodne godine-donacije PK</t>
  </si>
  <si>
    <t>Tekući projekt T600501 Potencijali zajednice</t>
  </si>
  <si>
    <t>Program 6005 SOCIJALNA SKRB</t>
  </si>
  <si>
    <t>Izvor 5.6.1 Europski socijalni fond plus</t>
  </si>
  <si>
    <t>Izvor           5.6. Fondovi EU</t>
  </si>
  <si>
    <t>Izvor 5.6. Pomoći iz gradskih proračuna</t>
  </si>
  <si>
    <t>Izvor 5.0.11 Pomoći iz državnog proračuna kroz opće prihode i primitke</t>
  </si>
  <si>
    <t>Izvor           5.0. Pomoći iz državnog proračuna</t>
  </si>
  <si>
    <t>Izvor 5.0. POMOĆI</t>
  </si>
  <si>
    <t>Izvor 7.9. V.P. iz prethodne godine-prihodi od prodaje nefinan.imov. PK</t>
  </si>
  <si>
    <t>38 Rashodi za donacije, kazne, naknade šteta i kapitalne pomoći</t>
  </si>
  <si>
    <t>Izvor           5.8. Instrumenti EU nove generacije</t>
  </si>
  <si>
    <t>Izvor 5.1.0 Programi Unije</t>
  </si>
  <si>
    <t>Izvor           5.1. Programi Unije</t>
  </si>
  <si>
    <t>Izvor 5.1. Pomoći iz županijskog proračuna</t>
  </si>
  <si>
    <t>Izvor 5.P. V.P.iz prethodne god.-pomoći iz drž.pror.tem.prijenosa EU PK</t>
  </si>
  <si>
    <t>Izvor 5.I. V.P. iz prethodne godine - pomoći iz drž.proračuna PK</t>
  </si>
  <si>
    <t>Izvor 4.J. V.P.iz prethodne godine-prihodi za posebne namjene -PK</t>
  </si>
  <si>
    <t>BROJČANA OZNAKA I NAZIV RAČUNA, PROGRAMA/AKTIVNOSTI, IZVORA</t>
  </si>
  <si>
    <t>POSEBAN DIO FINANCIJSKOG PLANA ZA 2026.GOD I PROJEKCIJE 2027. I 2028.</t>
  </si>
  <si>
    <t>10 Socijalna zaštita</t>
  </si>
  <si>
    <t>5.0.11 Pomoći iz državnog proračuna - ostalo</t>
  </si>
  <si>
    <t>5.1.0. Pomoći iz drž.pror.od institucija i tijela EU - PK</t>
  </si>
  <si>
    <t>5.6.1. Pomoći temeljem prijenosa sredstava EU</t>
  </si>
  <si>
    <t>4.J. VP IZ PRETHODNE GODINE prihodi za pos.namjene</t>
  </si>
  <si>
    <t>5.I. VP IZ PRETHODNE GODINE pomoći iz DP</t>
  </si>
  <si>
    <t>5.P. VP IZ PRETHODNE GODINE pomoći iz DP tem.prijenosa EU</t>
  </si>
  <si>
    <t>7.9. VP IZ PRETHODNE GODINE od prodaje nefin.imov.</t>
  </si>
  <si>
    <t>6.8. VP IZ PRETHODNE GODINE DONACIJE</t>
  </si>
  <si>
    <t>CENTAR ZA ODGOJ I OBRAZOVANJE DJECE I MLADEŽI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</si>
</sst>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5" fillId="0" borderId="0"/>
    <xf numFmtId="0" fontId="4" fillId="0" borderId="0"/>
    <xf numFmtId="0" fontId="26" fillId="0" borderId="0"/>
    <xf numFmtId="0" fontId="29" fillId="0" borderId="0"/>
    <xf numFmtId="0" fontId="3" fillId="0" borderId="0"/>
    <xf numFmtId="0" fontId="2" fillId="0" borderId="0"/>
  </cellStyleXfs>
  <cellXfs count="155">
    <xf numFmtId="0" fontId="0" fillId="0" borderId="0" xfId="0"/>
    <xf numFmtId="0" fontId="7" fillId="0" borderId="0" xfId="1" applyFont="1"/>
    <xf numFmtId="0" fontId="7" fillId="0" borderId="0" xfId="2" applyFont="1"/>
    <xf numFmtId="0" fontId="9" fillId="0" borderId="0" xfId="2" applyNumberFormat="1" applyFont="1" applyFill="1" applyBorder="1" applyAlignment="1" applyProtection="1">
      <alignment horizontal="center" vertical="center" wrapText="1"/>
    </xf>
    <xf numFmtId="0" fontId="11" fillId="0" borderId="0" xfId="2" applyNumberFormat="1" applyFont="1" applyFill="1" applyBorder="1" applyAlignment="1" applyProtection="1">
      <alignment vertical="center" wrapText="1"/>
    </xf>
    <xf numFmtId="0" fontId="9" fillId="0" borderId="0" xfId="2" applyNumberFormat="1" applyFont="1" applyFill="1" applyBorder="1" applyAlignment="1" applyProtection="1">
      <alignment horizontal="left" wrapText="1"/>
    </xf>
    <xf numFmtId="0" fontId="13" fillId="0" borderId="0" xfId="2" applyNumberFormat="1" applyFont="1" applyFill="1" applyBorder="1" applyAlignment="1" applyProtection="1">
      <alignment wrapText="1"/>
    </xf>
    <xf numFmtId="0" fontId="9" fillId="0" borderId="1" xfId="2" applyNumberFormat="1" applyFont="1" applyFill="1" applyBorder="1" applyAlignment="1" applyProtection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0" fontId="15" fillId="0" borderId="1" xfId="2" applyFont="1" applyBorder="1" applyAlignment="1">
      <alignment horizontal="right" vertical="center"/>
    </xf>
    <xf numFmtId="3" fontId="16" fillId="3" borderId="4" xfId="2" applyNumberFormat="1" applyFont="1" applyFill="1" applyBorder="1" applyAlignment="1">
      <alignment horizontal="right"/>
    </xf>
    <xf numFmtId="3" fontId="16" fillId="0" borderId="4" xfId="2" applyNumberFormat="1" applyFont="1" applyFill="1" applyBorder="1" applyAlignment="1">
      <alignment horizontal="right"/>
    </xf>
    <xf numFmtId="0" fontId="18" fillId="3" borderId="2" xfId="2" applyFont="1" applyFill="1" applyBorder="1" applyAlignment="1">
      <alignment horizontal="left" vertical="center"/>
    </xf>
    <xf numFmtId="3" fontId="16" fillId="0" borderId="4" xfId="2" applyNumberFormat="1" applyFont="1" applyFill="1" applyBorder="1" applyAlignment="1" applyProtection="1">
      <alignment horizontal="right" wrapText="1"/>
    </xf>
    <xf numFmtId="3" fontId="16" fillId="0" borderId="4" xfId="2" applyNumberFormat="1" applyFont="1" applyBorder="1" applyAlignment="1">
      <alignment horizontal="right"/>
    </xf>
    <xf numFmtId="0" fontId="13" fillId="0" borderId="0" xfId="2" applyNumberFormat="1" applyFont="1" applyFill="1" applyBorder="1" applyAlignment="1" applyProtection="1">
      <alignment horizontal="center" vertical="center" wrapText="1"/>
    </xf>
    <xf numFmtId="0" fontId="11" fillId="0" borderId="0" xfId="2" applyNumberFormat="1" applyFont="1" applyFill="1" applyBorder="1" applyAlignment="1" applyProtection="1"/>
    <xf numFmtId="0" fontId="9" fillId="0" borderId="0" xfId="2" quotePrefix="1" applyNumberFormat="1" applyFont="1" applyFill="1" applyBorder="1" applyAlignment="1" applyProtection="1">
      <alignment horizontal="center" vertical="center" wrapText="1"/>
    </xf>
    <xf numFmtId="3" fontId="18" fillId="4" borderId="2" xfId="2" quotePrefix="1" applyNumberFormat="1" applyFont="1" applyFill="1" applyBorder="1" applyAlignment="1">
      <alignment horizontal="right"/>
    </xf>
    <xf numFmtId="3" fontId="18" fillId="4" borderId="4" xfId="2" applyNumberFormat="1" applyFont="1" applyFill="1" applyBorder="1" applyAlignment="1" applyProtection="1">
      <alignment horizontal="right" wrapText="1"/>
    </xf>
    <xf numFmtId="3" fontId="18" fillId="3" borderId="2" xfId="2" quotePrefix="1" applyNumberFormat="1" applyFont="1" applyFill="1" applyBorder="1" applyAlignment="1">
      <alignment horizontal="right"/>
    </xf>
    <xf numFmtId="3" fontId="18" fillId="3" borderId="4" xfId="2" quotePrefix="1" applyNumberFormat="1" applyFont="1" applyFill="1" applyBorder="1" applyAlignment="1">
      <alignment horizontal="right"/>
    </xf>
    <xf numFmtId="0" fontId="21" fillId="0" borderId="0" xfId="2" applyFont="1" applyAlignment="1">
      <alignment wrapText="1"/>
    </xf>
    <xf numFmtId="0" fontId="22" fillId="0" borderId="0" xfId="2" quotePrefix="1" applyNumberFormat="1" applyFont="1" applyFill="1" applyBorder="1" applyAlignment="1" applyProtection="1">
      <alignment horizontal="center" vertical="center" wrapText="1"/>
    </xf>
    <xf numFmtId="0" fontId="23" fillId="0" borderId="0" xfId="2" applyNumberFormat="1" applyFont="1" applyFill="1" applyBorder="1" applyAlignment="1" applyProtection="1">
      <alignment horizontal="center" vertical="center" wrapText="1"/>
    </xf>
    <xf numFmtId="0" fontId="19" fillId="0" borderId="0" xfId="2" applyNumberFormat="1" applyFont="1" applyFill="1" applyBorder="1" applyAlignment="1" applyProtection="1"/>
    <xf numFmtId="3" fontId="16" fillId="3" borderId="2" xfId="2" quotePrefix="1" applyNumberFormat="1" applyFont="1" applyFill="1" applyBorder="1" applyAlignment="1">
      <alignment horizontal="right"/>
    </xf>
    <xf numFmtId="3" fontId="16" fillId="3" borderId="4" xfId="2" quotePrefix="1" applyNumberFormat="1" applyFont="1" applyFill="1" applyBorder="1" applyAlignment="1">
      <alignment horizontal="right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horizontal="center" vertical="center" wrapText="1"/>
    </xf>
    <xf numFmtId="0" fontId="12" fillId="0" borderId="0" xfId="2" applyFont="1" applyAlignment="1">
      <alignment wrapText="1"/>
    </xf>
    <xf numFmtId="0" fontId="19" fillId="3" borderId="3" xfId="2" applyNumberFormat="1" applyFont="1" applyFill="1" applyBorder="1" applyAlignment="1" applyProtection="1">
      <alignment vertical="center"/>
    </xf>
    <xf numFmtId="0" fontId="9" fillId="0" borderId="0" xfId="3" applyNumberFormat="1" applyFont="1" applyFill="1" applyBorder="1" applyAlignment="1" applyProtection="1">
      <alignment horizontal="center" vertical="center" wrapText="1"/>
    </xf>
    <xf numFmtId="0" fontId="7" fillId="0" borderId="0" xfId="3" applyFont="1"/>
    <xf numFmtId="0" fontId="11" fillId="0" borderId="0" xfId="3" applyNumberFormat="1" applyFont="1" applyFill="1" applyBorder="1" applyAlignment="1" applyProtection="1">
      <alignment vertical="center" wrapText="1"/>
    </xf>
    <xf numFmtId="0" fontId="12" fillId="0" borderId="0" xfId="3" applyFont="1" applyAlignment="1">
      <alignment wrapText="1"/>
    </xf>
    <xf numFmtId="0" fontId="12" fillId="0" borderId="0" xfId="3" applyFont="1" applyAlignment="1">
      <alignment vertical="center" wrapText="1"/>
    </xf>
    <xf numFmtId="0" fontId="16" fillId="3" borderId="4" xfId="3" applyNumberFormat="1" applyFont="1" applyFill="1" applyBorder="1" applyAlignment="1" applyProtection="1">
      <alignment horizontal="center" vertical="center" wrapText="1"/>
    </xf>
    <xf numFmtId="0" fontId="16" fillId="3" borderId="5" xfId="3" applyNumberFormat="1" applyFont="1" applyFill="1" applyBorder="1" applyAlignment="1" applyProtection="1">
      <alignment horizontal="center" vertical="center" wrapText="1"/>
    </xf>
    <xf numFmtId="0" fontId="17" fillId="3" borderId="4" xfId="3" quotePrefix="1" applyFont="1" applyFill="1" applyBorder="1" applyAlignment="1">
      <alignment horizontal="center" vertical="center" wrapText="1"/>
    </xf>
    <xf numFmtId="0" fontId="24" fillId="0" borderId="0" xfId="3" applyFont="1" applyFill="1"/>
    <xf numFmtId="0" fontId="18" fillId="2" borderId="4" xfId="3" applyNumberFormat="1" applyFont="1" applyFill="1" applyBorder="1" applyAlignment="1" applyProtection="1">
      <alignment horizontal="left" vertical="center" wrapText="1"/>
    </xf>
    <xf numFmtId="3" fontId="11" fillId="2" borderId="4" xfId="3" applyNumberFormat="1" applyFont="1" applyFill="1" applyBorder="1" applyAlignment="1">
      <alignment horizontal="right"/>
    </xf>
    <xf numFmtId="0" fontId="19" fillId="2" borderId="4" xfId="3" applyNumberFormat="1" applyFont="1" applyFill="1" applyBorder="1" applyAlignment="1" applyProtection="1">
      <alignment horizontal="left" vertical="center" wrapText="1"/>
    </xf>
    <xf numFmtId="0" fontId="25" fillId="2" borderId="4" xfId="3" quotePrefix="1" applyFont="1" applyFill="1" applyBorder="1" applyAlignment="1">
      <alignment horizontal="left" vertical="center" wrapText="1"/>
    </xf>
    <xf numFmtId="0" fontId="18" fillId="2" borderId="4" xfId="3" applyNumberFormat="1" applyFont="1" applyFill="1" applyBorder="1" applyAlignment="1" applyProtection="1">
      <alignment vertical="center" wrapText="1"/>
    </xf>
    <xf numFmtId="0" fontId="19" fillId="2" borderId="4" xfId="3" applyNumberFormat="1" applyFont="1" applyFill="1" applyBorder="1" applyAlignment="1" applyProtection="1">
      <alignment vertical="center" wrapText="1"/>
    </xf>
    <xf numFmtId="0" fontId="25" fillId="2" borderId="4" xfId="3" applyFont="1" applyFill="1" applyBorder="1" applyAlignment="1">
      <alignment horizontal="left" vertical="center" indent="1"/>
    </xf>
    <xf numFmtId="0" fontId="25" fillId="2" borderId="4" xfId="3" applyNumberFormat="1" applyFont="1" applyFill="1" applyBorder="1" applyAlignment="1" applyProtection="1">
      <alignment horizontal="left" vertical="center" wrapText="1" indent="1"/>
    </xf>
    <xf numFmtId="0" fontId="19" fillId="2" borderId="4" xfId="3" applyNumberFormat="1" applyFont="1" applyFill="1" applyBorder="1" applyAlignment="1" applyProtection="1">
      <alignment horizontal="left" vertical="center" wrapText="1" indent="2"/>
    </xf>
    <xf numFmtId="0" fontId="8" fillId="0" borderId="0" xfId="3" applyNumberFormat="1" applyFont="1" applyFill="1" applyBorder="1" applyAlignment="1" applyProtection="1">
      <alignment vertical="center" wrapText="1"/>
    </xf>
    <xf numFmtId="0" fontId="8" fillId="0" borderId="0" xfId="3" applyNumberFormat="1" applyFont="1" applyFill="1" applyBorder="1" applyAlignment="1" applyProtection="1">
      <alignment horizontal="left" vertical="center"/>
    </xf>
    <xf numFmtId="0" fontId="7" fillId="0" borderId="4" xfId="3" applyFont="1" applyBorder="1"/>
    <xf numFmtId="0" fontId="16" fillId="0" borderId="4" xfId="3" quotePrefix="1" applyFont="1" applyBorder="1" applyAlignment="1">
      <alignment horizontal="center" vertical="center" wrapText="1"/>
    </xf>
    <xf numFmtId="0" fontId="16" fillId="2" borderId="4" xfId="3" applyNumberFormat="1" applyFont="1" applyFill="1" applyBorder="1" applyAlignment="1" applyProtection="1">
      <alignment horizontal="center" vertical="center" wrapText="1"/>
    </xf>
    <xf numFmtId="0" fontId="17" fillId="0" borderId="4" xfId="3" quotePrefix="1" applyFont="1" applyBorder="1" applyAlignment="1">
      <alignment horizontal="center" vertical="center" wrapText="1"/>
    </xf>
    <xf numFmtId="0" fontId="17" fillId="2" borderId="4" xfId="3" applyNumberFormat="1" applyFont="1" applyFill="1" applyBorder="1" applyAlignment="1" applyProtection="1">
      <alignment horizontal="center" vertical="center" wrapText="1"/>
    </xf>
    <xf numFmtId="0" fontId="7" fillId="0" borderId="4" xfId="3" applyFont="1" applyBorder="1" applyAlignment="1">
      <alignment horizontal="center"/>
    </xf>
    <xf numFmtId="0" fontId="31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vertical="center" wrapText="1"/>
    </xf>
    <xf numFmtId="0" fontId="27" fillId="4" borderId="4" xfId="0" applyNumberFormat="1" applyFont="1" applyFill="1" applyBorder="1" applyAlignment="1" applyProtection="1">
      <alignment horizontal="center" vertical="center" wrapText="1"/>
    </xf>
    <xf numFmtId="0" fontId="27" fillId="4" borderId="5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5" xfId="0" applyNumberFormat="1" applyFont="1" applyFill="1" applyBorder="1" applyAlignment="1" applyProtection="1">
      <alignment horizontal="center" vertical="center" wrapText="1"/>
    </xf>
    <xf numFmtId="0" fontId="27" fillId="0" borderId="5" xfId="0" applyNumberFormat="1" applyFont="1" applyFill="1" applyBorder="1" applyAlignment="1" applyProtection="1">
      <alignment horizontal="left" vertical="center" wrapText="1"/>
    </xf>
    <xf numFmtId="3" fontId="27" fillId="0" borderId="5" xfId="0" applyNumberFormat="1" applyFont="1" applyFill="1" applyBorder="1" applyAlignment="1" applyProtection="1">
      <alignment horizontal="center" vertical="center" wrapText="1"/>
    </xf>
    <xf numFmtId="0" fontId="33" fillId="2" borderId="4" xfId="0" applyNumberFormat="1" applyFont="1" applyFill="1" applyBorder="1" applyAlignment="1" applyProtection="1">
      <alignment horizontal="left" vertical="center" wrapText="1"/>
    </xf>
    <xf numFmtId="3" fontId="27" fillId="2" borderId="5" xfId="0" applyNumberFormat="1" applyFont="1" applyFill="1" applyBorder="1" applyAlignment="1">
      <alignment horizontal="right"/>
    </xf>
    <xf numFmtId="0" fontId="28" fillId="2" borderId="4" xfId="0" applyNumberFormat="1" applyFont="1" applyFill="1" applyBorder="1" applyAlignment="1" applyProtection="1">
      <alignment horizontal="left" vertical="center" wrapText="1"/>
    </xf>
    <xf numFmtId="3" fontId="32" fillId="2" borderId="5" xfId="0" applyNumberFormat="1" applyFont="1" applyFill="1" applyBorder="1" applyAlignment="1">
      <alignment horizontal="right"/>
    </xf>
    <xf numFmtId="3" fontId="32" fillId="2" borderId="4" xfId="0" applyNumberFormat="1" applyFont="1" applyFill="1" applyBorder="1" applyAlignment="1">
      <alignment horizontal="right"/>
    </xf>
    <xf numFmtId="0" fontId="28" fillId="2" borderId="4" xfId="0" quotePrefix="1" applyFont="1" applyFill="1" applyBorder="1" applyAlignment="1">
      <alignment horizontal="left" vertical="center"/>
    </xf>
    <xf numFmtId="0" fontId="33" fillId="2" borderId="4" xfId="0" applyFont="1" applyFill="1" applyBorder="1" applyAlignment="1">
      <alignment horizontal="left" vertical="center"/>
    </xf>
    <xf numFmtId="0" fontId="33" fillId="2" borderId="4" xfId="0" applyNumberFormat="1" applyFont="1" applyFill="1" applyBorder="1" applyAlignment="1" applyProtection="1">
      <alignment horizontal="left" vertical="center"/>
    </xf>
    <xf numFmtId="0" fontId="33" fillId="2" borderId="4" xfId="0" applyNumberFormat="1" applyFont="1" applyFill="1" applyBorder="1" applyAlignment="1" applyProtection="1">
      <alignment vertical="center" wrapText="1"/>
    </xf>
    <xf numFmtId="3" fontId="27" fillId="2" borderId="4" xfId="0" applyNumberFormat="1" applyFont="1" applyFill="1" applyBorder="1" applyAlignment="1">
      <alignment horizontal="right"/>
    </xf>
    <xf numFmtId="0" fontId="28" fillId="2" borderId="4" xfId="0" applyNumberFormat="1" applyFont="1" applyFill="1" applyBorder="1" applyAlignment="1" applyProtection="1">
      <alignment vertical="center" wrapText="1"/>
    </xf>
    <xf numFmtId="0" fontId="28" fillId="2" borderId="4" xfId="0" quotePrefix="1" applyFont="1" applyFill="1" applyBorder="1" applyAlignment="1">
      <alignment horizontal="left" vertical="center" wrapText="1"/>
    </xf>
    <xf numFmtId="0" fontId="3" fillId="0" borderId="0" xfId="6"/>
    <xf numFmtId="0" fontId="31" fillId="0" borderId="0" xfId="6" applyNumberFormat="1" applyFont="1" applyFill="1" applyBorder="1" applyAlignment="1" applyProtection="1">
      <alignment horizontal="center" vertical="center" wrapText="1"/>
    </xf>
    <xf numFmtId="0" fontId="32" fillId="0" borderId="0" xfId="6" applyNumberFormat="1" applyFont="1" applyFill="1" applyBorder="1" applyAlignment="1" applyProtection="1">
      <alignment vertical="center" wrapText="1"/>
    </xf>
    <xf numFmtId="0" fontId="27" fillId="4" borderId="4" xfId="6" applyNumberFormat="1" applyFont="1" applyFill="1" applyBorder="1" applyAlignment="1" applyProtection="1">
      <alignment horizontal="center" vertical="center" wrapText="1"/>
    </xf>
    <xf numFmtId="0" fontId="27" fillId="0" borderId="4" xfId="6" applyNumberFormat="1" applyFont="1" applyFill="1" applyBorder="1" applyAlignment="1" applyProtection="1">
      <alignment horizontal="left" vertical="center" wrapText="1"/>
    </xf>
    <xf numFmtId="3" fontId="27" fillId="0" borderId="4" xfId="6" applyNumberFormat="1" applyFont="1" applyFill="1" applyBorder="1" applyAlignment="1" applyProtection="1">
      <alignment horizontal="center" vertical="center" wrapText="1"/>
    </xf>
    <xf numFmtId="0" fontId="33" fillId="2" borderId="4" xfId="6" applyNumberFormat="1" applyFont="1" applyFill="1" applyBorder="1" applyAlignment="1" applyProtection="1">
      <alignment vertical="center" wrapText="1"/>
    </xf>
    <xf numFmtId="3" fontId="27" fillId="2" borderId="4" xfId="6" applyNumberFormat="1" applyFont="1" applyFill="1" applyBorder="1" applyAlignment="1">
      <alignment horizontal="right"/>
    </xf>
    <xf numFmtId="0" fontId="35" fillId="2" borderId="4" xfId="6" quotePrefix="1" applyFont="1" applyFill="1" applyBorder="1" applyAlignment="1">
      <alignment horizontal="left" vertical="center"/>
    </xf>
    <xf numFmtId="3" fontId="32" fillId="2" borderId="4" xfId="6" applyNumberFormat="1" applyFont="1" applyFill="1" applyBorder="1" applyAlignment="1">
      <alignment horizontal="right"/>
    </xf>
    <xf numFmtId="0" fontId="33" fillId="2" borderId="4" xfId="6" applyNumberFormat="1" applyFont="1" applyFill="1" applyBorder="1" applyAlignment="1" applyProtection="1">
      <alignment horizontal="left" vertical="center" wrapText="1"/>
    </xf>
    <xf numFmtId="0" fontId="35" fillId="2" borderId="4" xfId="6" quotePrefix="1" applyFont="1" applyFill="1" applyBorder="1" applyAlignment="1">
      <alignment horizontal="left" vertical="center" wrapText="1"/>
    </xf>
    <xf numFmtId="0" fontId="36" fillId="2" borderId="4" xfId="6" quotePrefix="1" applyFont="1" applyFill="1" applyBorder="1" applyAlignment="1">
      <alignment horizontal="left" vertical="center" wrapText="1"/>
    </xf>
    <xf numFmtId="0" fontId="3" fillId="0" borderId="4" xfId="6" applyBorder="1"/>
    <xf numFmtId="3" fontId="32" fillId="2" borderId="5" xfId="6" applyNumberFormat="1" applyFont="1" applyFill="1" applyBorder="1" applyAlignment="1">
      <alignment horizontal="right"/>
    </xf>
    <xf numFmtId="0" fontId="37" fillId="0" borderId="4" xfId="6" applyNumberFormat="1" applyFont="1" applyFill="1" applyBorder="1" applyAlignment="1" applyProtection="1">
      <alignment horizontal="left" vertical="center" wrapText="1"/>
    </xf>
    <xf numFmtId="0" fontId="28" fillId="2" borderId="4" xfId="6" applyFont="1" applyFill="1" applyBorder="1" applyAlignment="1">
      <alignment horizontal="left" vertical="center"/>
    </xf>
    <xf numFmtId="3" fontId="32" fillId="0" borderId="4" xfId="0" applyNumberFormat="1" applyFont="1" applyFill="1" applyBorder="1"/>
    <xf numFmtId="3" fontId="26" fillId="2" borderId="4" xfId="6" applyNumberFormat="1" applyFont="1" applyFill="1" applyBorder="1" applyAlignment="1">
      <alignment horizontal="right"/>
    </xf>
    <xf numFmtId="3" fontId="33" fillId="2" borderId="4" xfId="6" applyNumberFormat="1" applyFont="1" applyFill="1" applyBorder="1" applyAlignment="1">
      <alignment horizontal="right"/>
    </xf>
    <xf numFmtId="3" fontId="26" fillId="0" borderId="4" xfId="0" applyNumberFormat="1" applyFont="1" applyFill="1" applyBorder="1"/>
    <xf numFmtId="0" fontId="35" fillId="2" borderId="0" xfId="6" quotePrefix="1" applyFont="1" applyFill="1" applyBorder="1" applyAlignment="1">
      <alignment horizontal="left" vertical="center" wrapText="1"/>
    </xf>
    <xf numFmtId="3" fontId="32" fillId="0" borderId="0" xfId="0" applyNumberFormat="1" applyFont="1" applyFill="1" applyBorder="1"/>
    <xf numFmtId="3" fontId="26" fillId="0" borderId="0" xfId="0" applyNumberFormat="1" applyFont="1" applyFill="1" applyBorder="1"/>
    <xf numFmtId="0" fontId="2" fillId="0" borderId="0" xfId="7"/>
    <xf numFmtId="4" fontId="33" fillId="0" borderId="0" xfId="7" applyNumberFormat="1" applyFont="1"/>
    <xf numFmtId="4" fontId="27" fillId="6" borderId="0" xfId="7" applyNumberFormat="1" applyFont="1" applyFill="1"/>
    <xf numFmtId="0" fontId="27" fillId="6" borderId="0" xfId="7" applyFont="1" applyFill="1"/>
    <xf numFmtId="4" fontId="27" fillId="8" borderId="0" xfId="7" applyNumberFormat="1" applyFont="1" applyFill="1"/>
    <xf numFmtId="0" fontId="27" fillId="8" borderId="0" xfId="7" applyFont="1" applyFill="1"/>
    <xf numFmtId="4" fontId="27" fillId="7" borderId="0" xfId="7" applyNumberFormat="1" applyFont="1" applyFill="1"/>
    <xf numFmtId="0" fontId="27" fillId="7" borderId="0" xfId="7" applyFont="1" applyFill="1"/>
    <xf numFmtId="4" fontId="27" fillId="9" borderId="0" xfId="7" applyNumberFormat="1" applyFont="1" applyFill="1"/>
    <xf numFmtId="0" fontId="27" fillId="9" borderId="0" xfId="7" applyFont="1" applyFill="1"/>
    <xf numFmtId="4" fontId="39" fillId="5" borderId="0" xfId="7" applyNumberFormat="1" applyFont="1" applyFill="1"/>
    <xf numFmtId="0" fontId="39" fillId="5" borderId="0" xfId="7" applyFont="1" applyFill="1"/>
    <xf numFmtId="0" fontId="40" fillId="0" borderId="4" xfId="6" applyFont="1" applyBorder="1"/>
    <xf numFmtId="3" fontId="27" fillId="2" borderId="5" xfId="6" applyNumberFormat="1" applyFont="1" applyFill="1" applyBorder="1" applyAlignment="1">
      <alignment horizontal="right"/>
    </xf>
    <xf numFmtId="0" fontId="1" fillId="0" borderId="0" xfId="7" applyFont="1"/>
    <xf numFmtId="0" fontId="16" fillId="0" borderId="2" xfId="2" quotePrefix="1" applyFont="1" applyBorder="1" applyAlignment="1">
      <alignment horizontal="center" vertical="center" wrapText="1"/>
    </xf>
    <xf numFmtId="0" fontId="16" fillId="0" borderId="3" xfId="2" quotePrefix="1" applyFont="1" applyBorder="1" applyAlignment="1">
      <alignment horizontal="center" vertical="center" wrapText="1"/>
    </xf>
    <xf numFmtId="0" fontId="16" fillId="0" borderId="5" xfId="2" quotePrefix="1" applyFont="1" applyBorder="1" applyAlignment="1">
      <alignment horizontal="center" vertical="center" wrapText="1"/>
    </xf>
    <xf numFmtId="0" fontId="18" fillId="4" borderId="2" xfId="2" applyNumberFormat="1" applyFont="1" applyFill="1" applyBorder="1" applyAlignment="1" applyProtection="1">
      <alignment horizontal="left" vertical="center" wrapText="1"/>
    </xf>
    <xf numFmtId="0" fontId="18" fillId="4" borderId="3" xfId="2" applyNumberFormat="1" applyFont="1" applyFill="1" applyBorder="1" applyAlignment="1" applyProtection="1">
      <alignment horizontal="left" vertical="center" wrapText="1"/>
    </xf>
    <xf numFmtId="0" fontId="18" fillId="4" borderId="5" xfId="2" applyNumberFormat="1" applyFont="1" applyFill="1" applyBorder="1" applyAlignment="1" applyProtection="1">
      <alignment horizontal="left" vertical="center" wrapText="1"/>
    </xf>
    <xf numFmtId="0" fontId="7" fillId="0" borderId="3" xfId="2" applyFont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 wrapText="1"/>
    </xf>
    <xf numFmtId="0" fontId="18" fillId="3" borderId="2" xfId="2" quotePrefix="1" applyNumberFormat="1" applyFont="1" applyFill="1" applyBorder="1" applyAlignment="1" applyProtection="1">
      <alignment horizontal="left" vertical="center" wrapText="1"/>
    </xf>
    <xf numFmtId="0" fontId="19" fillId="3" borderId="3" xfId="2" applyNumberFormat="1" applyFont="1" applyFill="1" applyBorder="1" applyAlignment="1" applyProtection="1">
      <alignment vertical="center" wrapText="1"/>
    </xf>
    <xf numFmtId="0" fontId="17" fillId="0" borderId="4" xfId="3" quotePrefix="1" applyFont="1" applyBorder="1" applyAlignment="1">
      <alignment horizontal="center" vertical="center" wrapText="1"/>
    </xf>
    <xf numFmtId="0" fontId="18" fillId="3" borderId="2" xfId="2" applyNumberFormat="1" applyFont="1" applyFill="1" applyBorder="1" applyAlignment="1" applyProtection="1">
      <alignment horizontal="left" vertical="center" wrapText="1"/>
    </xf>
    <xf numFmtId="0" fontId="18" fillId="3" borderId="3" xfId="2" applyNumberFormat="1" applyFont="1" applyFill="1" applyBorder="1" applyAlignment="1" applyProtection="1">
      <alignment horizontal="left" vertical="center" wrapText="1"/>
    </xf>
    <xf numFmtId="0" fontId="18" fillId="3" borderId="5" xfId="2" applyNumberFormat="1" applyFont="1" applyFill="1" applyBorder="1" applyAlignment="1" applyProtection="1">
      <alignment horizontal="left" vertical="center" wrapText="1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horizontal="center" vertical="center" wrapText="1"/>
    </xf>
    <xf numFmtId="0" fontId="10" fillId="0" borderId="0" xfId="2" applyNumberFormat="1" applyFont="1" applyFill="1" applyBorder="1" applyAlignment="1" applyProtection="1">
      <alignment vertical="center" wrapText="1"/>
    </xf>
    <xf numFmtId="0" fontId="12" fillId="0" borderId="0" xfId="2" applyFont="1" applyAlignment="1">
      <alignment wrapText="1"/>
    </xf>
    <xf numFmtId="0" fontId="16" fillId="0" borderId="2" xfId="3" quotePrefix="1" applyFont="1" applyBorder="1" applyAlignment="1">
      <alignment horizontal="center" vertical="center" wrapText="1"/>
    </xf>
    <xf numFmtId="0" fontId="16" fillId="0" borderId="3" xfId="3" quotePrefix="1" applyFont="1" applyBorder="1" applyAlignment="1">
      <alignment horizontal="center" vertical="center" wrapText="1"/>
    </xf>
    <xf numFmtId="0" fontId="19" fillId="3" borderId="3" xfId="2" applyNumberFormat="1" applyFont="1" applyFill="1" applyBorder="1" applyAlignment="1" applyProtection="1">
      <alignment vertical="center"/>
    </xf>
    <xf numFmtId="0" fontId="18" fillId="0" borderId="2" xfId="2" quotePrefix="1" applyFont="1" applyBorder="1" applyAlignment="1">
      <alignment horizontal="left" vertical="center"/>
    </xf>
    <xf numFmtId="0" fontId="19" fillId="0" borderId="3" xfId="2" applyNumberFormat="1" applyFont="1" applyFill="1" applyBorder="1" applyAlignment="1" applyProtection="1">
      <alignment vertical="center"/>
    </xf>
    <xf numFmtId="0" fontId="18" fillId="0" borderId="2" xfId="2" applyNumberFormat="1" applyFont="1" applyFill="1" applyBorder="1" applyAlignment="1" applyProtection="1">
      <alignment horizontal="left" vertical="center" wrapText="1"/>
    </xf>
    <xf numFmtId="0" fontId="19" fillId="0" borderId="3" xfId="2" applyNumberFormat="1" applyFont="1" applyFill="1" applyBorder="1" applyAlignment="1" applyProtection="1">
      <alignment vertical="center" wrapText="1"/>
    </xf>
    <xf numFmtId="0" fontId="18" fillId="0" borderId="2" xfId="2" quotePrefix="1" applyFont="1" applyFill="1" applyBorder="1" applyAlignment="1">
      <alignment horizontal="left" vertical="center"/>
    </xf>
    <xf numFmtId="0" fontId="18" fillId="0" borderId="2" xfId="2" quotePrefix="1" applyNumberFormat="1" applyFont="1" applyFill="1" applyBorder="1" applyAlignment="1" applyProtection="1">
      <alignment horizontal="left" vertical="center" wrapText="1"/>
    </xf>
    <xf numFmtId="0" fontId="8" fillId="0" borderId="0" xfId="3" applyNumberFormat="1" applyFont="1" applyFill="1" applyBorder="1" applyAlignment="1" applyProtection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center" vertical="center" wrapText="1"/>
    </xf>
    <xf numFmtId="0" fontId="34" fillId="0" borderId="0" xfId="0" applyFont="1" applyAlignment="1">
      <alignment vertical="center" wrapText="1"/>
    </xf>
    <xf numFmtId="0" fontId="30" fillId="0" borderId="0" xfId="6" applyNumberFormat="1" applyFont="1" applyFill="1" applyBorder="1" applyAlignment="1" applyProtection="1">
      <alignment horizontal="center" vertical="center" wrapText="1"/>
    </xf>
    <xf numFmtId="0" fontId="38" fillId="0" borderId="0" xfId="6" applyNumberFormat="1" applyFont="1" applyFill="1" applyBorder="1" applyAlignment="1" applyProtection="1">
      <alignment vertical="center" wrapText="1"/>
    </xf>
    <xf numFmtId="0" fontId="34" fillId="0" borderId="0" xfId="6" applyFont="1" applyAlignment="1">
      <alignment wrapText="1"/>
    </xf>
    <xf numFmtId="0" fontId="34" fillId="0" borderId="0" xfId="6" applyFont="1" applyAlignment="1">
      <alignment vertical="center" wrapText="1"/>
    </xf>
    <xf numFmtId="0" fontId="2" fillId="0" borderId="4" xfId="7" applyBorder="1" applyAlignment="1"/>
    <xf numFmtId="0" fontId="0" fillId="0" borderId="4" xfId="0" applyBorder="1" applyAlignment="1"/>
    <xf numFmtId="0" fontId="2" fillId="0" borderId="0" xfId="7" applyAlignment="1">
      <alignment horizontal="center"/>
    </xf>
    <xf numFmtId="0" fontId="0" fillId="0" borderId="0" xfId="0" applyAlignment="1">
      <alignment horizontal="center"/>
    </xf>
  </cellXfs>
  <cellStyles count="8">
    <cellStyle name="Normal" xfId="5" xr:uid="{7A5E0450-7805-4649-9E73-7034B53291D1}"/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  <cellStyle name="Normalno 4" xfId="4" xr:uid="{F8A0B78B-6A13-46F9-9BB1-CBF3C1894345}"/>
    <cellStyle name="Normalno 5" xfId="6" xr:uid="{C68D1C66-4BFC-44FE-9A3F-D20760430F20}"/>
    <cellStyle name="Normalno 6" xfId="7" xr:uid="{4755BCF6-DBB0-44C9-A52B-379972812A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topLeftCell="A7" zoomScaleNormal="100" workbookViewId="0">
      <selection activeCell="A27" sqref="A27:J27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51"/>
    </row>
    <row r="2" spans="1:10" s="2" customFormat="1" ht="51" customHeight="1" x14ac:dyDescent="0.25">
      <c r="A2" s="132" t="s">
        <v>129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132" t="s">
        <v>0</v>
      </c>
      <c r="B4" s="132"/>
      <c r="C4" s="132"/>
      <c r="D4" s="132"/>
      <c r="E4" s="132"/>
      <c r="F4" s="132"/>
      <c r="G4" s="132"/>
      <c r="H4" s="132"/>
      <c r="I4" s="133"/>
      <c r="J4" s="133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132" t="s">
        <v>14</v>
      </c>
      <c r="B6" s="134"/>
      <c r="C6" s="134"/>
      <c r="D6" s="134"/>
      <c r="E6" s="134"/>
      <c r="F6" s="134"/>
      <c r="G6" s="134"/>
      <c r="H6" s="134"/>
      <c r="I6" s="134"/>
      <c r="J6" s="134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35" t="s">
        <v>12</v>
      </c>
      <c r="B8" s="136"/>
      <c r="C8" s="136"/>
      <c r="D8" s="136"/>
      <c r="E8" s="136"/>
      <c r="F8" s="53" t="s">
        <v>134</v>
      </c>
      <c r="G8" s="53" t="s">
        <v>133</v>
      </c>
      <c r="H8" s="54" t="s">
        <v>130</v>
      </c>
      <c r="I8" s="54" t="s">
        <v>131</v>
      </c>
      <c r="J8" s="54" t="s">
        <v>132</v>
      </c>
    </row>
    <row r="9" spans="1:10" s="33" customFormat="1" ht="12" customHeight="1" x14ac:dyDescent="0.25">
      <c r="A9" s="127">
        <v>1</v>
      </c>
      <c r="B9" s="127"/>
      <c r="C9" s="127"/>
      <c r="D9" s="127"/>
      <c r="E9" s="127"/>
      <c r="F9" s="55">
        <v>2</v>
      </c>
      <c r="G9" s="55">
        <v>3</v>
      </c>
      <c r="H9" s="56">
        <v>4</v>
      </c>
      <c r="I9" s="56">
        <v>5</v>
      </c>
      <c r="J9" s="56">
        <v>6</v>
      </c>
    </row>
    <row r="10" spans="1:10" s="2" customFormat="1" x14ac:dyDescent="0.25">
      <c r="A10" s="128" t="s">
        <v>3</v>
      </c>
      <c r="B10" s="126"/>
      <c r="C10" s="126"/>
      <c r="D10" s="126"/>
      <c r="E10" s="137"/>
      <c r="F10" s="10">
        <f>F11+F12</f>
        <v>1683888.37</v>
      </c>
      <c r="G10" s="10">
        <f t="shared" ref="G10:J10" si="0">G11+G12</f>
        <v>2104110</v>
      </c>
      <c r="H10" s="10">
        <f t="shared" si="0"/>
        <v>2219650</v>
      </c>
      <c r="I10" s="10">
        <f t="shared" si="0"/>
        <v>2209400</v>
      </c>
      <c r="J10" s="10">
        <f t="shared" si="0"/>
        <v>2209400</v>
      </c>
    </row>
    <row r="11" spans="1:10" s="2" customFormat="1" x14ac:dyDescent="0.25">
      <c r="A11" s="140" t="s">
        <v>1</v>
      </c>
      <c r="B11" s="141"/>
      <c r="C11" s="141"/>
      <c r="D11" s="141"/>
      <c r="E11" s="139"/>
      <c r="F11" s="11">
        <v>1683799.84</v>
      </c>
      <c r="G11" s="67">
        <v>2102810</v>
      </c>
      <c r="H11" s="67">
        <v>2219450</v>
      </c>
      <c r="I11" s="67">
        <v>2209200</v>
      </c>
      <c r="J11" s="67">
        <v>2209200</v>
      </c>
    </row>
    <row r="12" spans="1:10" s="2" customFormat="1" x14ac:dyDescent="0.25">
      <c r="A12" s="142" t="s">
        <v>2</v>
      </c>
      <c r="B12" s="139"/>
      <c r="C12" s="139"/>
      <c r="D12" s="139"/>
      <c r="E12" s="139"/>
      <c r="F12" s="11">
        <v>88.53</v>
      </c>
      <c r="G12" s="11">
        <v>1300</v>
      </c>
      <c r="H12" s="11">
        <v>200</v>
      </c>
      <c r="I12" s="11">
        <v>200</v>
      </c>
      <c r="J12" s="11">
        <v>200</v>
      </c>
    </row>
    <row r="13" spans="1:10" s="2" customFormat="1" x14ac:dyDescent="0.25">
      <c r="A13" s="12" t="s">
        <v>6</v>
      </c>
      <c r="B13" s="31"/>
      <c r="C13" s="31"/>
      <c r="D13" s="31"/>
      <c r="E13" s="31"/>
      <c r="F13" s="10">
        <f>F14+F15</f>
        <v>1688232.99</v>
      </c>
      <c r="G13" s="10">
        <f t="shared" ref="G13:J13" si="1">G14+G15</f>
        <v>2117648</v>
      </c>
      <c r="H13" s="10">
        <f t="shared" si="1"/>
        <v>2219650</v>
      </c>
      <c r="I13" s="10">
        <f t="shared" si="1"/>
        <v>2209400</v>
      </c>
      <c r="J13" s="10">
        <f t="shared" si="1"/>
        <v>2209400</v>
      </c>
    </row>
    <row r="14" spans="1:10" s="2" customFormat="1" x14ac:dyDescent="0.25">
      <c r="A14" s="143" t="s">
        <v>4</v>
      </c>
      <c r="B14" s="141"/>
      <c r="C14" s="141"/>
      <c r="D14" s="141"/>
      <c r="E14" s="141"/>
      <c r="F14" s="11">
        <v>1678782.02</v>
      </c>
      <c r="G14" s="69">
        <v>2093654</v>
      </c>
      <c r="H14" s="69">
        <v>2207550</v>
      </c>
      <c r="I14" s="69">
        <v>2195300</v>
      </c>
      <c r="J14" s="69">
        <v>2195300</v>
      </c>
    </row>
    <row r="15" spans="1:10" s="2" customFormat="1" x14ac:dyDescent="0.25">
      <c r="A15" s="138" t="s">
        <v>5</v>
      </c>
      <c r="B15" s="139"/>
      <c r="C15" s="139"/>
      <c r="D15" s="139"/>
      <c r="E15" s="139"/>
      <c r="F15" s="14">
        <v>9450.9699999999993</v>
      </c>
      <c r="G15" s="70">
        <v>23994</v>
      </c>
      <c r="H15" s="70">
        <v>12100</v>
      </c>
      <c r="I15" s="70">
        <v>14100</v>
      </c>
      <c r="J15" s="70">
        <f>I15+L15</f>
        <v>14100</v>
      </c>
    </row>
    <row r="16" spans="1:10" s="2" customFormat="1" x14ac:dyDescent="0.25">
      <c r="A16" s="125" t="s">
        <v>7</v>
      </c>
      <c r="B16" s="126"/>
      <c r="C16" s="126"/>
      <c r="D16" s="126"/>
      <c r="E16" s="126"/>
      <c r="F16" s="10">
        <f>F10-F13</f>
        <v>-4344.6199999998789</v>
      </c>
      <c r="G16" s="10">
        <f t="shared" ref="G16:J16" si="2">G10-G13</f>
        <v>-13538</v>
      </c>
      <c r="H16" s="10">
        <f t="shared" si="2"/>
        <v>0</v>
      </c>
      <c r="I16" s="10">
        <f t="shared" si="2"/>
        <v>0</v>
      </c>
      <c r="J16" s="10">
        <f t="shared" si="2"/>
        <v>0</v>
      </c>
    </row>
    <row r="17" spans="1:10" s="2" customFormat="1" ht="18.75" x14ac:dyDescent="0.25">
      <c r="A17" s="3"/>
      <c r="B17" s="15"/>
      <c r="C17" s="15"/>
      <c r="D17" s="15"/>
      <c r="E17" s="15"/>
      <c r="F17" s="15"/>
      <c r="G17" s="15"/>
      <c r="H17" s="16"/>
      <c r="I17" s="16"/>
      <c r="J17" s="16"/>
    </row>
    <row r="18" spans="1:10" s="2" customFormat="1" ht="18" customHeight="1" x14ac:dyDescent="0.25">
      <c r="A18" s="132" t="s">
        <v>15</v>
      </c>
      <c r="B18" s="134"/>
      <c r="C18" s="134"/>
      <c r="D18" s="134"/>
      <c r="E18" s="134"/>
      <c r="F18" s="134"/>
      <c r="G18" s="134"/>
      <c r="H18" s="134"/>
      <c r="I18" s="134"/>
      <c r="J18" s="134"/>
    </row>
    <row r="19" spans="1:10" s="2" customFormat="1" ht="18.75" x14ac:dyDescent="0.25">
      <c r="A19" s="3"/>
      <c r="B19" s="15"/>
      <c r="C19" s="15"/>
      <c r="D19" s="15"/>
      <c r="E19" s="15"/>
      <c r="F19" s="15"/>
      <c r="G19" s="15"/>
      <c r="H19" s="16"/>
      <c r="I19" s="16"/>
      <c r="J19" s="16"/>
    </row>
    <row r="20" spans="1:10" s="2" customFormat="1" ht="25.5" x14ac:dyDescent="0.25">
      <c r="A20" s="135" t="s">
        <v>12</v>
      </c>
      <c r="B20" s="136"/>
      <c r="C20" s="136"/>
      <c r="D20" s="136"/>
      <c r="E20" s="136"/>
      <c r="F20" s="53" t="s">
        <v>13</v>
      </c>
      <c r="G20" s="53" t="s">
        <v>23</v>
      </c>
      <c r="H20" s="54" t="s">
        <v>24</v>
      </c>
      <c r="I20" s="54" t="s">
        <v>25</v>
      </c>
      <c r="J20" s="54" t="s">
        <v>26</v>
      </c>
    </row>
    <row r="21" spans="1:10" s="33" customFormat="1" ht="12" customHeight="1" x14ac:dyDescent="0.25">
      <c r="A21" s="127">
        <v>1</v>
      </c>
      <c r="B21" s="127"/>
      <c r="C21" s="127"/>
      <c r="D21" s="127"/>
      <c r="E21" s="127"/>
      <c r="F21" s="55">
        <v>2</v>
      </c>
      <c r="G21" s="55">
        <v>3</v>
      </c>
      <c r="H21" s="56">
        <v>4</v>
      </c>
      <c r="I21" s="56">
        <v>5</v>
      </c>
      <c r="J21" s="56">
        <v>6</v>
      </c>
    </row>
    <row r="22" spans="1:10" s="2" customFormat="1" x14ac:dyDescent="0.25">
      <c r="A22" s="138" t="s">
        <v>8</v>
      </c>
      <c r="B22" s="139"/>
      <c r="C22" s="139"/>
      <c r="D22" s="139"/>
      <c r="E22" s="139"/>
      <c r="F22" s="14"/>
      <c r="G22" s="14"/>
      <c r="H22" s="14"/>
      <c r="I22" s="14"/>
      <c r="J22" s="13"/>
    </row>
    <row r="23" spans="1:10" s="2" customFormat="1" x14ac:dyDescent="0.25">
      <c r="A23" s="138" t="s">
        <v>9</v>
      </c>
      <c r="B23" s="139"/>
      <c r="C23" s="139"/>
      <c r="D23" s="139"/>
      <c r="E23" s="139"/>
      <c r="F23" s="14"/>
      <c r="G23" s="14"/>
      <c r="H23" s="14"/>
      <c r="I23" s="14"/>
      <c r="J23" s="13"/>
    </row>
    <row r="24" spans="1:10" s="2" customFormat="1" x14ac:dyDescent="0.25">
      <c r="A24" s="125" t="s">
        <v>10</v>
      </c>
      <c r="B24" s="126"/>
      <c r="C24" s="126"/>
      <c r="D24" s="126"/>
      <c r="E24" s="126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125" t="s">
        <v>11</v>
      </c>
      <c r="B25" s="126"/>
      <c r="C25" s="126"/>
      <c r="D25" s="126"/>
      <c r="E25" s="126"/>
      <c r="F25" s="10">
        <f>F16+F24</f>
        <v>-4344.6199999998789</v>
      </c>
      <c r="G25" s="10">
        <f t="shared" ref="G25:J25" si="4">G16+G24</f>
        <v>-13538</v>
      </c>
      <c r="H25" s="10">
        <f t="shared" si="4"/>
        <v>0</v>
      </c>
      <c r="I25" s="10">
        <f t="shared" si="4"/>
        <v>0</v>
      </c>
      <c r="J25" s="10">
        <f t="shared" si="4"/>
        <v>0</v>
      </c>
    </row>
    <row r="26" spans="1:10" s="2" customFormat="1" ht="18.75" x14ac:dyDescent="0.25">
      <c r="A26" s="17"/>
      <c r="B26" s="15"/>
      <c r="C26" s="15"/>
      <c r="D26" s="15"/>
      <c r="E26" s="15"/>
      <c r="F26" s="15"/>
      <c r="G26" s="15"/>
      <c r="H26" s="16"/>
      <c r="I26" s="16"/>
      <c r="J26" s="16"/>
    </row>
    <row r="27" spans="1:10" s="2" customFormat="1" ht="18" customHeight="1" x14ac:dyDescent="0.25">
      <c r="A27" s="132" t="s">
        <v>16</v>
      </c>
      <c r="B27" s="134"/>
      <c r="C27" s="134"/>
      <c r="D27" s="134"/>
      <c r="E27" s="134"/>
      <c r="F27" s="134"/>
      <c r="G27" s="134"/>
      <c r="H27" s="134"/>
      <c r="I27" s="134"/>
      <c r="J27" s="134"/>
    </row>
    <row r="28" spans="1:10" s="2" customFormat="1" ht="18" customHeight="1" x14ac:dyDescent="0.25">
      <c r="A28" s="29"/>
      <c r="B28" s="30"/>
      <c r="C28" s="30"/>
      <c r="D28" s="30"/>
      <c r="E28" s="30"/>
      <c r="F28" s="30"/>
      <c r="G28" s="30"/>
      <c r="H28" s="30"/>
      <c r="I28" s="30"/>
      <c r="J28" s="30"/>
    </row>
    <row r="29" spans="1:10" s="2" customFormat="1" ht="25.5" x14ac:dyDescent="0.25">
      <c r="A29" s="117" t="s">
        <v>22</v>
      </c>
      <c r="B29" s="118"/>
      <c r="C29" s="118"/>
      <c r="D29" s="118"/>
      <c r="E29" s="119"/>
      <c r="F29" s="53" t="s">
        <v>13</v>
      </c>
      <c r="G29" s="53" t="s">
        <v>23</v>
      </c>
      <c r="H29" s="54" t="s">
        <v>24</v>
      </c>
      <c r="I29" s="54" t="s">
        <v>25</v>
      </c>
      <c r="J29" s="54" t="s">
        <v>26</v>
      </c>
    </row>
    <row r="30" spans="1:10" s="33" customFormat="1" ht="12" customHeight="1" x14ac:dyDescent="0.25">
      <c r="A30" s="127">
        <v>1</v>
      </c>
      <c r="B30" s="127"/>
      <c r="C30" s="127"/>
      <c r="D30" s="127"/>
      <c r="E30" s="127"/>
      <c r="F30" s="55">
        <v>2</v>
      </c>
      <c r="G30" s="55">
        <v>3</v>
      </c>
      <c r="H30" s="56">
        <v>4</v>
      </c>
      <c r="I30" s="56">
        <v>5</v>
      </c>
      <c r="J30" s="56">
        <v>6</v>
      </c>
    </row>
    <row r="31" spans="1:10" s="2" customFormat="1" ht="15" customHeight="1" x14ac:dyDescent="0.25">
      <c r="A31" s="120" t="s">
        <v>17</v>
      </c>
      <c r="B31" s="121"/>
      <c r="C31" s="121"/>
      <c r="D31" s="121"/>
      <c r="E31" s="122"/>
      <c r="F31" s="18">
        <v>4345</v>
      </c>
      <c r="G31" s="18">
        <v>13538</v>
      </c>
      <c r="H31" s="18">
        <v>0</v>
      </c>
      <c r="I31" s="18">
        <v>0</v>
      </c>
      <c r="J31" s="19">
        <v>0</v>
      </c>
    </row>
    <row r="32" spans="1:10" s="2" customFormat="1" ht="15" customHeight="1" x14ac:dyDescent="0.25">
      <c r="A32" s="125" t="s">
        <v>18</v>
      </c>
      <c r="B32" s="126"/>
      <c r="C32" s="126"/>
      <c r="D32" s="126"/>
      <c r="E32" s="126"/>
      <c r="F32" s="20"/>
      <c r="G32" s="20">
        <f t="shared" ref="G32:J32" si="5">G25+G31</f>
        <v>0</v>
      </c>
      <c r="H32" s="20">
        <f t="shared" si="5"/>
        <v>0</v>
      </c>
      <c r="I32" s="20">
        <f t="shared" si="5"/>
        <v>0</v>
      </c>
      <c r="J32" s="21">
        <f t="shared" si="5"/>
        <v>0</v>
      </c>
    </row>
    <row r="33" spans="1:10" s="2" customFormat="1" ht="45" customHeight="1" x14ac:dyDescent="0.25">
      <c r="A33" s="128" t="s">
        <v>19</v>
      </c>
      <c r="B33" s="129"/>
      <c r="C33" s="129"/>
      <c r="D33" s="129"/>
      <c r="E33" s="130"/>
      <c r="F33" s="20">
        <f>F16+F24+F31-F32</f>
        <v>0.38000000012107193</v>
      </c>
      <c r="G33" s="20">
        <f t="shared" ref="G33:J33" si="6">G16+G24+G31-G32</f>
        <v>0</v>
      </c>
      <c r="H33" s="20">
        <f t="shared" si="6"/>
        <v>0</v>
      </c>
      <c r="I33" s="20">
        <f t="shared" si="6"/>
        <v>0</v>
      </c>
      <c r="J33" s="21">
        <f t="shared" si="6"/>
        <v>0</v>
      </c>
    </row>
    <row r="34" spans="1:10" s="2" customFormat="1" ht="18" customHeight="1" x14ac:dyDescent="0.25">
      <c r="A34" s="28"/>
      <c r="B34" s="22"/>
      <c r="C34" s="22"/>
      <c r="D34" s="22"/>
      <c r="E34" s="22"/>
      <c r="F34" s="22"/>
      <c r="G34" s="22"/>
      <c r="H34" s="22"/>
      <c r="I34" s="22"/>
      <c r="J34" s="22"/>
    </row>
    <row r="35" spans="1:10" s="2" customFormat="1" ht="18" hidden="1" customHeight="1" x14ac:dyDescent="0.25">
      <c r="A35" s="131" t="s">
        <v>20</v>
      </c>
      <c r="B35" s="131"/>
      <c r="C35" s="131"/>
      <c r="D35" s="131"/>
      <c r="E35" s="131"/>
      <c r="F35" s="131"/>
      <c r="G35" s="131"/>
      <c r="H35" s="131"/>
      <c r="I35" s="131"/>
      <c r="J35" s="131"/>
    </row>
    <row r="36" spans="1:10" s="2" customFormat="1" ht="18.75" hidden="1" x14ac:dyDescent="0.25">
      <c r="A36" s="23"/>
      <c r="B36" s="24"/>
      <c r="C36" s="24"/>
      <c r="D36" s="24"/>
      <c r="E36" s="24"/>
      <c r="F36" s="24"/>
      <c r="G36" s="24"/>
      <c r="H36" s="25"/>
      <c r="I36" s="25"/>
      <c r="J36" s="25"/>
    </row>
    <row r="37" spans="1:10" s="2" customFormat="1" ht="25.5" hidden="1" x14ac:dyDescent="0.25">
      <c r="A37" s="117" t="s">
        <v>22</v>
      </c>
      <c r="B37" s="118"/>
      <c r="C37" s="118"/>
      <c r="D37" s="118"/>
      <c r="E37" s="119"/>
      <c r="F37" s="53" t="s">
        <v>13</v>
      </c>
      <c r="G37" s="53" t="s">
        <v>23</v>
      </c>
      <c r="H37" s="54" t="s">
        <v>24</v>
      </c>
      <c r="I37" s="54" t="s">
        <v>25</v>
      </c>
      <c r="J37" s="54" t="s">
        <v>26</v>
      </c>
    </row>
    <row r="38" spans="1:10" s="33" customFormat="1" ht="12" hidden="1" customHeight="1" x14ac:dyDescent="0.25">
      <c r="A38" s="127">
        <v>1</v>
      </c>
      <c r="B38" s="127"/>
      <c r="C38" s="127"/>
      <c r="D38" s="127"/>
      <c r="E38" s="127"/>
      <c r="F38" s="55">
        <v>2</v>
      </c>
      <c r="G38" s="55">
        <v>3</v>
      </c>
      <c r="H38" s="56">
        <v>4</v>
      </c>
      <c r="I38" s="56">
        <v>5</v>
      </c>
      <c r="J38" s="56">
        <v>6</v>
      </c>
    </row>
    <row r="39" spans="1:10" s="2" customFormat="1" hidden="1" x14ac:dyDescent="0.25">
      <c r="A39" s="120" t="s">
        <v>17</v>
      </c>
      <c r="B39" s="121"/>
      <c r="C39" s="121"/>
      <c r="D39" s="121"/>
      <c r="E39" s="122"/>
      <c r="F39" s="18">
        <v>0</v>
      </c>
      <c r="G39" s="18">
        <f>F42</f>
        <v>0</v>
      </c>
      <c r="H39" s="18">
        <f>G42</f>
        <v>0</v>
      </c>
      <c r="I39" s="18">
        <f>H42</f>
        <v>0</v>
      </c>
      <c r="J39" s="19">
        <f>I42</f>
        <v>0</v>
      </c>
    </row>
    <row r="40" spans="1:10" s="2" customFormat="1" ht="28.5" hidden="1" customHeight="1" x14ac:dyDescent="0.25">
      <c r="A40" s="120" t="s">
        <v>21</v>
      </c>
      <c r="B40" s="121"/>
      <c r="C40" s="121"/>
      <c r="D40" s="121"/>
      <c r="E40" s="122"/>
      <c r="F40" s="18">
        <v>0</v>
      </c>
      <c r="G40" s="18">
        <v>0</v>
      </c>
      <c r="H40" s="18">
        <v>0</v>
      </c>
      <c r="I40" s="18">
        <v>0</v>
      </c>
      <c r="J40" s="19">
        <v>0</v>
      </c>
    </row>
    <row r="41" spans="1:10" s="2" customFormat="1" ht="25.5" hidden="1" customHeight="1" x14ac:dyDescent="0.25">
      <c r="A41" s="120" t="s">
        <v>55</v>
      </c>
      <c r="B41" s="123"/>
      <c r="C41" s="123"/>
      <c r="D41" s="123"/>
      <c r="E41" s="124"/>
      <c r="F41" s="18">
        <v>0</v>
      </c>
      <c r="G41" s="18">
        <v>0</v>
      </c>
      <c r="H41" s="18">
        <v>0</v>
      </c>
      <c r="I41" s="18">
        <v>0</v>
      </c>
      <c r="J41" s="19">
        <v>0</v>
      </c>
    </row>
    <row r="42" spans="1:10" s="2" customFormat="1" ht="15" hidden="1" customHeight="1" x14ac:dyDescent="0.25">
      <c r="A42" s="125" t="s">
        <v>18</v>
      </c>
      <c r="B42" s="126"/>
      <c r="C42" s="126"/>
      <c r="D42" s="126"/>
      <c r="E42" s="126"/>
      <c r="F42" s="26">
        <f>F39-F40+F41</f>
        <v>0</v>
      </c>
      <c r="G42" s="26">
        <f t="shared" ref="G42:J42" si="7">G39-G40+G41</f>
        <v>0</v>
      </c>
      <c r="H42" s="26">
        <f t="shared" si="7"/>
        <v>0</v>
      </c>
      <c r="I42" s="26">
        <f t="shared" si="7"/>
        <v>0</v>
      </c>
      <c r="J42" s="27">
        <f t="shared" si="7"/>
        <v>0</v>
      </c>
    </row>
    <row r="43" spans="1:10" ht="9" customHeight="1" x14ac:dyDescent="0.25"/>
  </sheetData>
  <mergeCells count="31"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  <mergeCell ref="A2:J2"/>
    <mergeCell ref="A4:J4"/>
    <mergeCell ref="A6:J6"/>
    <mergeCell ref="A8:E8"/>
    <mergeCell ref="A10:E10"/>
    <mergeCell ref="A32:E32"/>
    <mergeCell ref="A33:E33"/>
    <mergeCell ref="A35:J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topLeftCell="A5" zoomScaleNormal="100" workbookViewId="0">
      <selection activeCell="I8" sqref="I8"/>
    </sheetView>
  </sheetViews>
  <sheetFormatPr defaultColWidth="8.85546875" defaultRowHeight="15" x14ac:dyDescent="0.25"/>
  <cols>
    <col min="1" max="1" width="7.85546875" style="33" bestFit="1" customWidth="1"/>
    <col min="2" max="2" width="5.140625" style="33" customWidth="1"/>
    <col min="3" max="3" width="51" style="33" customWidth="1"/>
    <col min="4" max="4" width="19.5703125" style="33" customWidth="1"/>
    <col min="5" max="8" width="19.42578125" style="33" customWidth="1"/>
    <col min="9" max="10" width="25.28515625" style="33" customWidth="1"/>
    <col min="11" max="16384" width="8.85546875" style="33"/>
  </cols>
  <sheetData>
    <row r="1" spans="1:10" ht="18.75" x14ac:dyDescent="0.25">
      <c r="A1" s="51"/>
      <c r="B1" s="32"/>
      <c r="C1" s="32"/>
      <c r="D1" s="32"/>
      <c r="E1" s="32"/>
      <c r="F1" s="32"/>
      <c r="G1" s="32"/>
      <c r="H1" s="32"/>
      <c r="I1" s="32"/>
      <c r="J1" s="32"/>
    </row>
    <row r="2" spans="1:10" ht="15.6" customHeight="1" x14ac:dyDescent="0.25">
      <c r="A2" s="144" t="s">
        <v>27</v>
      </c>
      <c r="B2" s="144"/>
      <c r="C2" s="144"/>
      <c r="D2" s="144"/>
      <c r="E2" s="144"/>
      <c r="F2" s="144"/>
      <c r="G2" s="144"/>
      <c r="H2" s="50"/>
      <c r="I2" s="35"/>
      <c r="J2" s="35"/>
    </row>
    <row r="3" spans="1:10" ht="18.75" x14ac:dyDescent="0.25">
      <c r="A3" s="32"/>
      <c r="B3" s="32"/>
      <c r="C3" s="32"/>
      <c r="D3" s="32"/>
      <c r="E3" s="32"/>
      <c r="F3" s="32"/>
      <c r="G3" s="32"/>
      <c r="H3" s="32"/>
      <c r="I3" s="34"/>
      <c r="J3" s="34"/>
    </row>
    <row r="4" spans="1:10" ht="15.6" customHeight="1" x14ac:dyDescent="0.25">
      <c r="A4" s="144" t="s">
        <v>28</v>
      </c>
      <c r="B4" s="144"/>
      <c r="C4" s="144"/>
      <c r="D4" s="144"/>
      <c r="E4" s="144"/>
      <c r="F4" s="144"/>
      <c r="G4" s="144"/>
      <c r="H4" s="50"/>
      <c r="I4" s="36"/>
      <c r="J4" s="36"/>
    </row>
    <row r="5" spans="1:10" ht="18.75" x14ac:dyDescent="0.25">
      <c r="A5" s="32"/>
      <c r="B5" s="32"/>
      <c r="C5" s="32"/>
      <c r="D5" s="32"/>
      <c r="E5" s="32"/>
      <c r="F5" s="32"/>
      <c r="G5" s="32"/>
      <c r="H5" s="32"/>
      <c r="I5" s="34"/>
      <c r="J5" s="34"/>
    </row>
    <row r="6" spans="1:10" ht="15.75" x14ac:dyDescent="0.25">
      <c r="A6" s="145" t="s">
        <v>56</v>
      </c>
      <c r="B6" s="145"/>
      <c r="C6" s="145"/>
      <c r="D6" s="145"/>
      <c r="E6" s="145"/>
      <c r="F6" s="145"/>
      <c r="G6" s="145"/>
      <c r="H6" s="145"/>
      <c r="I6" s="34"/>
      <c r="J6" s="34"/>
    </row>
    <row r="7" spans="1:10" ht="18" x14ac:dyDescent="0.25">
      <c r="A7" s="58"/>
      <c r="B7" s="58"/>
      <c r="C7" s="58"/>
      <c r="D7" s="58"/>
      <c r="E7" s="58"/>
      <c r="F7" s="58"/>
      <c r="G7" s="59"/>
      <c r="H7" s="59"/>
      <c r="I7" s="34"/>
      <c r="J7" s="34"/>
    </row>
    <row r="8" spans="1:10" ht="25.5" x14ac:dyDescent="0.25">
      <c r="A8" s="60" t="s">
        <v>57</v>
      </c>
      <c r="B8" s="61" t="s">
        <v>58</v>
      </c>
      <c r="C8" s="61" t="s">
        <v>59</v>
      </c>
      <c r="D8" s="53" t="s">
        <v>134</v>
      </c>
      <c r="E8" s="53" t="s">
        <v>133</v>
      </c>
      <c r="F8" s="54" t="s">
        <v>130</v>
      </c>
      <c r="G8" s="54" t="s">
        <v>131</v>
      </c>
      <c r="H8" s="54" t="s">
        <v>132</v>
      </c>
    </row>
    <row r="9" spans="1:10" x14ac:dyDescent="0.25">
      <c r="A9" s="62"/>
      <c r="B9" s="63"/>
      <c r="C9" s="64" t="s">
        <v>3</v>
      </c>
      <c r="D9" s="65">
        <f>D10+D16</f>
        <v>1683888.37</v>
      </c>
      <c r="E9" s="65">
        <f>E10+E16</f>
        <v>2104110</v>
      </c>
      <c r="F9" s="65">
        <f>F10+F16</f>
        <v>2219650</v>
      </c>
      <c r="G9" s="65">
        <f>G10+G16</f>
        <v>2209400</v>
      </c>
      <c r="H9" s="65">
        <f>H10+H16</f>
        <v>2209400</v>
      </c>
    </row>
    <row r="10" spans="1:10" ht="15.6" customHeight="1" x14ac:dyDescent="0.25">
      <c r="A10" s="66">
        <v>6</v>
      </c>
      <c r="B10" s="66"/>
      <c r="C10" s="66" t="s">
        <v>29</v>
      </c>
      <c r="D10" s="67">
        <f>SUM(D11:D15)</f>
        <v>1683799.84</v>
      </c>
      <c r="E10" s="67">
        <f>SUM(E11:E15)</f>
        <v>2102810</v>
      </c>
      <c r="F10" s="67">
        <f>SUM(F11:F15)</f>
        <v>2219450</v>
      </c>
      <c r="G10" s="67">
        <f>SUM(G11:G15)</f>
        <v>2209200</v>
      </c>
      <c r="H10" s="67">
        <f>SUM(H11:H15)</f>
        <v>2209200</v>
      </c>
    </row>
    <row r="11" spans="1:10" ht="27" customHeight="1" x14ac:dyDescent="0.25">
      <c r="A11" s="66"/>
      <c r="B11" s="68">
        <v>63</v>
      </c>
      <c r="C11" s="68" t="s">
        <v>30</v>
      </c>
      <c r="D11" s="69">
        <v>1484247.12</v>
      </c>
      <c r="E11" s="70">
        <v>1779145</v>
      </c>
      <c r="F11" s="70">
        <v>1902700</v>
      </c>
      <c r="G11" s="70">
        <v>1902700</v>
      </c>
      <c r="H11" s="70">
        <v>1902700</v>
      </c>
    </row>
    <row r="12" spans="1:10" ht="27.75" customHeight="1" x14ac:dyDescent="0.25">
      <c r="A12" s="66"/>
      <c r="B12" s="68">
        <v>65</v>
      </c>
      <c r="C12" s="68" t="s">
        <v>60</v>
      </c>
      <c r="D12" s="69">
        <v>7473.41</v>
      </c>
      <c r="E12" s="70">
        <v>8000</v>
      </c>
      <c r="F12" s="70">
        <v>8000</v>
      </c>
      <c r="G12" s="70">
        <v>8000</v>
      </c>
      <c r="H12" s="70">
        <v>8000</v>
      </c>
    </row>
    <row r="13" spans="1:10" s="40" customFormat="1" ht="26.25" customHeight="1" x14ac:dyDescent="0.2">
      <c r="A13" s="66"/>
      <c r="B13" s="68">
        <v>66</v>
      </c>
      <c r="C13" s="68" t="s">
        <v>61</v>
      </c>
      <c r="D13" s="69">
        <v>3555</v>
      </c>
      <c r="E13" s="70">
        <v>8000</v>
      </c>
      <c r="F13" s="70">
        <v>8000</v>
      </c>
      <c r="G13" s="70">
        <v>8000</v>
      </c>
      <c r="H13" s="70">
        <v>8000</v>
      </c>
    </row>
    <row r="14" spans="1:10" ht="27.75" customHeight="1" x14ac:dyDescent="0.25">
      <c r="A14" s="71"/>
      <c r="B14" s="71">
        <v>67</v>
      </c>
      <c r="C14" s="68" t="s">
        <v>62</v>
      </c>
      <c r="D14" s="69">
        <v>188524.31</v>
      </c>
      <c r="E14" s="70">
        <v>307665</v>
      </c>
      <c r="F14" s="70">
        <v>300750</v>
      </c>
      <c r="G14" s="70">
        <v>290500</v>
      </c>
      <c r="H14" s="70">
        <v>290500</v>
      </c>
    </row>
    <row r="15" spans="1:10" x14ac:dyDescent="0.25">
      <c r="A15" s="71"/>
      <c r="B15" s="71">
        <v>68</v>
      </c>
      <c r="C15" s="68" t="s">
        <v>63</v>
      </c>
      <c r="D15" s="69">
        <v>0</v>
      </c>
      <c r="E15" s="70">
        <v>0</v>
      </c>
      <c r="F15" s="70">
        <v>0</v>
      </c>
      <c r="G15" s="70">
        <v>0</v>
      </c>
      <c r="H15" s="70">
        <v>0</v>
      </c>
    </row>
    <row r="16" spans="1:10" ht="16.5" customHeight="1" x14ac:dyDescent="0.25">
      <c r="A16" s="72">
        <v>7</v>
      </c>
      <c r="B16" s="73"/>
      <c r="C16" s="74" t="s">
        <v>32</v>
      </c>
      <c r="D16" s="67">
        <v>88.53</v>
      </c>
      <c r="E16" s="75">
        <f>E17</f>
        <v>1300</v>
      </c>
      <c r="F16" s="75">
        <f t="shared" ref="F16:H16" si="0">F17</f>
        <v>200</v>
      </c>
      <c r="G16" s="75">
        <f t="shared" si="0"/>
        <v>200</v>
      </c>
      <c r="H16" s="75">
        <f t="shared" si="0"/>
        <v>200</v>
      </c>
    </row>
    <row r="17" spans="1:8" ht="23.25" customHeight="1" x14ac:dyDescent="0.25">
      <c r="A17" s="68"/>
      <c r="B17" s="68">
        <v>72</v>
      </c>
      <c r="C17" s="76" t="s">
        <v>33</v>
      </c>
      <c r="D17" s="69">
        <v>88.53</v>
      </c>
      <c r="E17" s="70">
        <v>1300</v>
      </c>
      <c r="F17" s="70">
        <v>200</v>
      </c>
      <c r="G17" s="70">
        <v>200</v>
      </c>
      <c r="H17" s="70">
        <v>200</v>
      </c>
    </row>
    <row r="18" spans="1:8" x14ac:dyDescent="0.25">
      <c r="A18"/>
      <c r="B18"/>
      <c r="C18"/>
      <c r="D18"/>
      <c r="E18"/>
      <c r="F18"/>
      <c r="G18"/>
      <c r="H18"/>
    </row>
    <row r="19" spans="1:8" x14ac:dyDescent="0.25">
      <c r="A19"/>
      <c r="B19"/>
      <c r="C19"/>
      <c r="D19"/>
      <c r="E19"/>
      <c r="F19"/>
      <c r="G19"/>
      <c r="H19"/>
    </row>
    <row r="20" spans="1:8" ht="15.75" x14ac:dyDescent="0.25">
      <c r="A20" s="145" t="s">
        <v>64</v>
      </c>
      <c r="B20" s="146"/>
      <c r="C20" s="146"/>
      <c r="D20" s="146"/>
      <c r="E20" s="146"/>
      <c r="F20" s="146"/>
      <c r="G20" s="146"/>
      <c r="H20" s="146"/>
    </row>
    <row r="21" spans="1:8" ht="18" x14ac:dyDescent="0.25">
      <c r="A21" s="58"/>
      <c r="B21" s="58"/>
      <c r="C21" s="58"/>
      <c r="D21" s="58"/>
      <c r="E21" s="58"/>
      <c r="F21" s="58"/>
      <c r="G21" s="59"/>
      <c r="H21" s="59"/>
    </row>
    <row r="22" spans="1:8" ht="25.5" x14ac:dyDescent="0.25">
      <c r="A22" s="60" t="s">
        <v>57</v>
      </c>
      <c r="B22" s="61" t="s">
        <v>58</v>
      </c>
      <c r="C22" s="61" t="s">
        <v>65</v>
      </c>
      <c r="D22" s="53" t="s">
        <v>134</v>
      </c>
      <c r="E22" s="53" t="s">
        <v>133</v>
      </c>
      <c r="F22" s="54" t="s">
        <v>130</v>
      </c>
      <c r="G22" s="54" t="s">
        <v>131</v>
      </c>
      <c r="H22" s="54" t="s">
        <v>132</v>
      </c>
    </row>
    <row r="23" spans="1:8" x14ac:dyDescent="0.25">
      <c r="A23" s="62"/>
      <c r="B23" s="63"/>
      <c r="C23" s="64" t="s">
        <v>6</v>
      </c>
      <c r="D23" s="65">
        <f>D24+D29</f>
        <v>1688232.99</v>
      </c>
      <c r="E23" s="65">
        <f>E24+E29</f>
        <v>2117648</v>
      </c>
      <c r="F23" s="65">
        <f>F24+F29</f>
        <v>2219650</v>
      </c>
      <c r="G23" s="65">
        <f>G24+G29</f>
        <v>2209400</v>
      </c>
      <c r="H23" s="65">
        <f>H24+H29</f>
        <v>2209400</v>
      </c>
    </row>
    <row r="24" spans="1:8" x14ac:dyDescent="0.25">
      <c r="A24" s="66">
        <v>3</v>
      </c>
      <c r="B24" s="66"/>
      <c r="C24" s="66" t="s">
        <v>34</v>
      </c>
      <c r="D24" s="69">
        <f>D25+D26+D27+D28</f>
        <v>1678782.02</v>
      </c>
      <c r="E24" s="69">
        <f>SUM(E25:E28)</f>
        <v>2093654</v>
      </c>
      <c r="F24" s="69">
        <f t="shared" ref="F24:H24" si="1">SUM(F25:F28)</f>
        <v>2207550</v>
      </c>
      <c r="G24" s="69">
        <f t="shared" si="1"/>
        <v>2195300</v>
      </c>
      <c r="H24" s="69">
        <f t="shared" si="1"/>
        <v>2195300</v>
      </c>
    </row>
    <row r="25" spans="1:8" s="40" customFormat="1" ht="15.75" customHeight="1" x14ac:dyDescent="0.2">
      <c r="A25" s="66"/>
      <c r="B25" s="68">
        <v>31</v>
      </c>
      <c r="C25" s="68" t="s">
        <v>35</v>
      </c>
      <c r="D25" s="69">
        <v>1383431.19</v>
      </c>
      <c r="E25" s="70">
        <v>1734914</v>
      </c>
      <c r="F25" s="70">
        <v>1863650</v>
      </c>
      <c r="G25" s="70">
        <v>1846400</v>
      </c>
      <c r="H25" s="70">
        <f>G25+J25</f>
        <v>1846400</v>
      </c>
    </row>
    <row r="26" spans="1:8" ht="18" customHeight="1" x14ac:dyDescent="0.25">
      <c r="A26" s="71"/>
      <c r="B26" s="71">
        <v>32</v>
      </c>
      <c r="C26" s="71" t="s">
        <v>36</v>
      </c>
      <c r="D26" s="69">
        <v>159148.09</v>
      </c>
      <c r="E26" s="70">
        <v>200205</v>
      </c>
      <c r="F26" s="70">
        <v>192150</v>
      </c>
      <c r="G26" s="70">
        <v>197150</v>
      </c>
      <c r="H26" s="70">
        <f>G26+J26</f>
        <v>197150</v>
      </c>
    </row>
    <row r="27" spans="1:8" ht="33" customHeight="1" x14ac:dyDescent="0.25">
      <c r="A27" s="71"/>
      <c r="B27" s="71">
        <v>37</v>
      </c>
      <c r="C27" s="77" t="s">
        <v>66</v>
      </c>
      <c r="D27" s="69">
        <v>136085.14000000001</v>
      </c>
      <c r="E27" s="70">
        <v>158405</v>
      </c>
      <c r="F27" s="70">
        <v>151600</v>
      </c>
      <c r="G27" s="70">
        <v>151600</v>
      </c>
      <c r="H27" s="70">
        <v>151600</v>
      </c>
    </row>
    <row r="28" spans="1:8" x14ac:dyDescent="0.25">
      <c r="A28" s="71"/>
      <c r="B28" s="71">
        <v>38</v>
      </c>
      <c r="C28" s="71" t="s">
        <v>67</v>
      </c>
      <c r="D28" s="69">
        <v>117.6</v>
      </c>
      <c r="E28" s="70">
        <v>130</v>
      </c>
      <c r="F28" s="70">
        <v>150</v>
      </c>
      <c r="G28" s="70">
        <v>150</v>
      </c>
      <c r="H28" s="70">
        <v>150</v>
      </c>
    </row>
    <row r="29" spans="1:8" ht="26.25" customHeight="1" x14ac:dyDescent="0.25">
      <c r="A29" s="72">
        <v>4</v>
      </c>
      <c r="B29" s="73"/>
      <c r="C29" s="74" t="s">
        <v>37</v>
      </c>
      <c r="D29" s="75">
        <f>D30</f>
        <v>9450.9699999999993</v>
      </c>
      <c r="E29" s="75">
        <f>E30</f>
        <v>23994</v>
      </c>
      <c r="F29" s="75">
        <f t="shared" ref="F29:H29" si="2">F30</f>
        <v>12100</v>
      </c>
      <c r="G29" s="75">
        <f t="shared" si="2"/>
        <v>14100</v>
      </c>
      <c r="H29" s="75">
        <f t="shared" si="2"/>
        <v>14100</v>
      </c>
    </row>
    <row r="30" spans="1:8" ht="24" customHeight="1" x14ac:dyDescent="0.25">
      <c r="A30" s="68"/>
      <c r="B30" s="68">
        <v>42</v>
      </c>
      <c r="C30" s="76" t="s">
        <v>68</v>
      </c>
      <c r="D30" s="69">
        <v>9450.9699999999993</v>
      </c>
      <c r="E30" s="70">
        <v>23994</v>
      </c>
      <c r="F30" s="70">
        <v>12100</v>
      </c>
      <c r="G30" s="70">
        <v>14100</v>
      </c>
      <c r="H30" s="70">
        <f>G30+J30</f>
        <v>14100</v>
      </c>
    </row>
    <row r="31" spans="1:8" ht="18.75" x14ac:dyDescent="0.25">
      <c r="A31" s="32"/>
      <c r="B31" s="32"/>
      <c r="C31" s="32"/>
      <c r="D31" s="32"/>
      <c r="E31" s="32"/>
      <c r="F31" s="32"/>
      <c r="G31" s="32"/>
      <c r="H31" s="32"/>
    </row>
  </sheetData>
  <mergeCells count="4">
    <mergeCell ref="A2:G2"/>
    <mergeCell ref="A4:G4"/>
    <mergeCell ref="A6:H6"/>
    <mergeCell ref="A20:H20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81506-5D78-4280-9ABF-27E90849F310}">
  <sheetPr>
    <pageSetUpPr fitToPage="1"/>
  </sheetPr>
  <dimension ref="A1:F58"/>
  <sheetViews>
    <sheetView view="pageBreakPreview" zoomScaleNormal="100" zoomScaleSheetLayoutView="100" workbookViewId="0">
      <selection activeCell="H23" sqref="H23:J23"/>
    </sheetView>
  </sheetViews>
  <sheetFormatPr defaultRowHeight="15" x14ac:dyDescent="0.25"/>
  <cols>
    <col min="1" max="1" width="53.42578125" style="78" customWidth="1"/>
    <col min="2" max="2" width="22" style="78" customWidth="1"/>
    <col min="3" max="3" width="22.28515625" style="78" customWidth="1"/>
    <col min="4" max="4" width="25.28515625" style="78" customWidth="1"/>
    <col min="5" max="5" width="22.42578125" style="78" customWidth="1"/>
    <col min="6" max="6" width="22.28515625" style="78" customWidth="1"/>
    <col min="7" max="16384" width="9.140625" style="78"/>
  </cols>
  <sheetData>
    <row r="1" spans="1:6" ht="42" customHeight="1" x14ac:dyDescent="0.25">
      <c r="A1" s="147" t="s">
        <v>135</v>
      </c>
      <c r="B1" s="147"/>
      <c r="C1" s="147"/>
      <c r="D1" s="147"/>
      <c r="E1" s="147"/>
      <c r="F1" s="147"/>
    </row>
    <row r="2" spans="1:6" ht="18" customHeight="1" x14ac:dyDescent="0.25">
      <c r="A2" s="79"/>
      <c r="B2" s="79"/>
      <c r="C2" s="79"/>
      <c r="D2" s="79"/>
      <c r="E2" s="79"/>
      <c r="F2" s="79"/>
    </row>
    <row r="3" spans="1:6" ht="15.75" customHeight="1" x14ac:dyDescent="0.25">
      <c r="A3" s="147" t="s">
        <v>0</v>
      </c>
      <c r="B3" s="147"/>
      <c r="C3" s="147"/>
      <c r="D3" s="147"/>
      <c r="E3" s="147"/>
      <c r="F3" s="147"/>
    </row>
    <row r="4" spans="1:6" ht="18" x14ac:dyDescent="0.25">
      <c r="B4" s="79"/>
      <c r="C4" s="79"/>
      <c r="D4" s="79"/>
      <c r="E4" s="80"/>
      <c r="F4" s="80"/>
    </row>
    <row r="5" spans="1:6" ht="18" customHeight="1" x14ac:dyDescent="0.25">
      <c r="A5" s="147" t="s">
        <v>27</v>
      </c>
      <c r="B5" s="147"/>
      <c r="C5" s="147"/>
      <c r="D5" s="147"/>
      <c r="E5" s="147"/>
      <c r="F5" s="147"/>
    </row>
    <row r="6" spans="1:6" ht="18" x14ac:dyDescent="0.25">
      <c r="A6" s="79"/>
      <c r="B6" s="79"/>
      <c r="C6" s="79"/>
      <c r="D6" s="79"/>
      <c r="E6" s="80"/>
      <c r="F6" s="80"/>
    </row>
    <row r="7" spans="1:6" ht="15.75" customHeight="1" x14ac:dyDescent="0.25">
      <c r="A7" s="147" t="s">
        <v>69</v>
      </c>
      <c r="B7" s="147"/>
      <c r="C7" s="147"/>
      <c r="D7" s="147"/>
      <c r="E7" s="147"/>
      <c r="F7" s="147"/>
    </row>
    <row r="8" spans="1:6" ht="18" x14ac:dyDescent="0.25">
      <c r="A8" s="79"/>
      <c r="B8" s="79"/>
      <c r="C8" s="79"/>
      <c r="D8" s="79"/>
      <c r="E8" s="80"/>
      <c r="F8" s="80"/>
    </row>
    <row r="9" spans="1:6" ht="25.5" x14ac:dyDescent="0.25">
      <c r="A9" s="81" t="s">
        <v>70</v>
      </c>
      <c r="B9" s="53" t="s">
        <v>134</v>
      </c>
      <c r="C9" s="53" t="s">
        <v>133</v>
      </c>
      <c r="D9" s="54" t="s">
        <v>130</v>
      </c>
      <c r="E9" s="54" t="s">
        <v>131</v>
      </c>
      <c r="F9" s="54" t="s">
        <v>132</v>
      </c>
    </row>
    <row r="10" spans="1:6" x14ac:dyDescent="0.25">
      <c r="A10" s="82" t="s">
        <v>3</v>
      </c>
      <c r="B10" s="83">
        <f>B11+B13+B15+B25+B27</f>
        <v>1683888.3699999999</v>
      </c>
      <c r="C10" s="83">
        <f>C11+C13+C15+C25+C27</f>
        <v>2104110</v>
      </c>
      <c r="D10" s="83">
        <f>D11+D13+D15+D25+D27</f>
        <v>2219650</v>
      </c>
      <c r="E10" s="83">
        <f>E11+E13+E15+E25+E27</f>
        <v>2209400</v>
      </c>
      <c r="F10" s="83">
        <f>F11+F13+F15+F25+F27</f>
        <v>2209400</v>
      </c>
    </row>
    <row r="11" spans="1:6" x14ac:dyDescent="0.25">
      <c r="A11" s="84" t="s">
        <v>38</v>
      </c>
      <c r="B11" s="85">
        <f>B12</f>
        <v>36638.959999999999</v>
      </c>
      <c r="C11" s="85">
        <f>C12</f>
        <v>78024</v>
      </c>
      <c r="D11" s="85">
        <f>D12</f>
        <v>79535</v>
      </c>
      <c r="E11" s="85">
        <f>E12</f>
        <v>62285</v>
      </c>
      <c r="F11" s="85">
        <f>F12</f>
        <v>62285</v>
      </c>
    </row>
    <row r="12" spans="1:6" x14ac:dyDescent="0.25">
      <c r="A12" s="86" t="s">
        <v>71</v>
      </c>
      <c r="B12" s="87">
        <v>36638.959999999999</v>
      </c>
      <c r="C12" s="87">
        <v>78024</v>
      </c>
      <c r="D12" s="87">
        <v>79535</v>
      </c>
      <c r="E12" s="87">
        <v>62285</v>
      </c>
      <c r="F12" s="87">
        <v>62285</v>
      </c>
    </row>
    <row r="13" spans="1:6" x14ac:dyDescent="0.25">
      <c r="A13" s="88" t="s">
        <v>72</v>
      </c>
      <c r="B13" s="85">
        <f>B14</f>
        <v>7473.41</v>
      </c>
      <c r="C13" s="85">
        <f>C14</f>
        <v>8000</v>
      </c>
      <c r="D13" s="85">
        <f>D14</f>
        <v>8000</v>
      </c>
      <c r="E13" s="85">
        <f>E14</f>
        <v>8000</v>
      </c>
      <c r="F13" s="85">
        <f>F14</f>
        <v>8000</v>
      </c>
    </row>
    <row r="14" spans="1:6" x14ac:dyDescent="0.25">
      <c r="A14" s="89" t="s">
        <v>73</v>
      </c>
      <c r="B14" s="87">
        <v>7473.41</v>
      </c>
      <c r="C14" s="96">
        <v>8000</v>
      </c>
      <c r="D14" s="87">
        <v>8000</v>
      </c>
      <c r="E14" s="87">
        <v>8000</v>
      </c>
      <c r="F14" s="87">
        <v>8000</v>
      </c>
    </row>
    <row r="15" spans="1:6" x14ac:dyDescent="0.25">
      <c r="A15" s="82" t="s">
        <v>74</v>
      </c>
      <c r="B15" s="85">
        <f>SUM(B16:B24)</f>
        <v>1636132.47</v>
      </c>
      <c r="C15" s="97">
        <f>SUM(C16:C24)</f>
        <v>2008786</v>
      </c>
      <c r="D15" s="85">
        <f>SUM(D16:D24)</f>
        <v>2123915</v>
      </c>
      <c r="E15" s="85">
        <f>SUM(E16:E24)</f>
        <v>2130915</v>
      </c>
      <c r="F15" s="85">
        <f>SUM(F16:F24)</f>
        <v>2130915</v>
      </c>
    </row>
    <row r="16" spans="1:6" x14ac:dyDescent="0.25">
      <c r="A16" s="89" t="s">
        <v>157</v>
      </c>
      <c r="B16" s="95">
        <v>24283.73</v>
      </c>
      <c r="C16" s="98">
        <v>22298</v>
      </c>
      <c r="D16" s="95">
        <v>22235</v>
      </c>
      <c r="E16" s="95">
        <v>22235</v>
      </c>
      <c r="F16" s="95">
        <v>22235</v>
      </c>
    </row>
    <row r="17" spans="1:6" x14ac:dyDescent="0.25">
      <c r="A17" s="89" t="s">
        <v>75</v>
      </c>
      <c r="B17" s="95">
        <v>56298.6</v>
      </c>
      <c r="C17" s="98">
        <v>81400</v>
      </c>
      <c r="D17" s="95">
        <v>73000</v>
      </c>
      <c r="E17" s="95">
        <v>80000</v>
      </c>
      <c r="F17" s="95">
        <v>80000</v>
      </c>
    </row>
    <row r="18" spans="1:6" ht="3" customHeight="1" x14ac:dyDescent="0.25">
      <c r="A18" s="89" t="s">
        <v>76</v>
      </c>
      <c r="B18" s="87"/>
      <c r="C18" s="96"/>
      <c r="D18" s="87"/>
      <c r="E18" s="87"/>
      <c r="F18" s="87"/>
    </row>
    <row r="19" spans="1:6" x14ac:dyDescent="0.25">
      <c r="A19" s="89" t="s">
        <v>158</v>
      </c>
      <c r="B19" s="95">
        <v>24</v>
      </c>
      <c r="C19" s="98">
        <v>50</v>
      </c>
      <c r="D19" s="95">
        <v>50</v>
      </c>
      <c r="E19" s="95">
        <v>50</v>
      </c>
      <c r="F19" s="95">
        <v>50</v>
      </c>
    </row>
    <row r="20" spans="1:6" x14ac:dyDescent="0.25">
      <c r="A20" s="89" t="s">
        <v>159</v>
      </c>
      <c r="B20" s="95">
        <v>71303.02</v>
      </c>
      <c r="C20" s="98">
        <v>125943</v>
      </c>
      <c r="D20" s="95">
        <v>125980</v>
      </c>
      <c r="E20" s="95">
        <v>125980</v>
      </c>
      <c r="F20" s="95">
        <v>125980</v>
      </c>
    </row>
    <row r="21" spans="1:6" x14ac:dyDescent="0.25">
      <c r="A21" s="89" t="s">
        <v>77</v>
      </c>
      <c r="B21" s="95">
        <v>0</v>
      </c>
      <c r="C21" s="98">
        <v>265</v>
      </c>
      <c r="D21" s="95">
        <v>0</v>
      </c>
      <c r="E21" s="95">
        <v>0</v>
      </c>
      <c r="F21" s="95">
        <v>0</v>
      </c>
    </row>
    <row r="22" spans="1:6" x14ac:dyDescent="0.25">
      <c r="A22" s="89" t="s">
        <v>78</v>
      </c>
      <c r="B22" s="95">
        <v>172387.19</v>
      </c>
      <c r="C22" s="98">
        <v>206330</v>
      </c>
      <c r="D22" s="95">
        <v>195650</v>
      </c>
      <c r="E22" s="95">
        <v>195650</v>
      </c>
      <c r="F22" s="95">
        <v>195650</v>
      </c>
    </row>
    <row r="23" spans="1:6" x14ac:dyDescent="0.25">
      <c r="A23" s="89" t="s">
        <v>79</v>
      </c>
      <c r="B23" s="87"/>
      <c r="C23" s="96"/>
      <c r="D23" s="87"/>
      <c r="E23" s="87"/>
      <c r="F23" s="87"/>
    </row>
    <row r="24" spans="1:6" ht="21" customHeight="1" x14ac:dyDescent="0.25">
      <c r="A24" s="89" t="s">
        <v>80</v>
      </c>
      <c r="B24" s="95">
        <v>1311835.93</v>
      </c>
      <c r="C24" s="98">
        <v>1572500</v>
      </c>
      <c r="D24" s="95">
        <v>1707000</v>
      </c>
      <c r="E24" s="95">
        <v>1707000</v>
      </c>
      <c r="F24" s="95">
        <v>1707000</v>
      </c>
    </row>
    <row r="25" spans="1:6" x14ac:dyDescent="0.25">
      <c r="A25" s="90" t="s">
        <v>81</v>
      </c>
      <c r="B25" s="85">
        <f>B26</f>
        <v>3555</v>
      </c>
      <c r="C25" s="97">
        <f>C26</f>
        <v>8000</v>
      </c>
      <c r="D25" s="85">
        <f>D26</f>
        <v>8000</v>
      </c>
      <c r="E25" s="85">
        <f>E26</f>
        <v>8000</v>
      </c>
      <c r="F25" s="85">
        <f>F26</f>
        <v>8000</v>
      </c>
    </row>
    <row r="26" spans="1:6" x14ac:dyDescent="0.25">
      <c r="A26" s="89" t="s">
        <v>82</v>
      </c>
      <c r="B26" s="95">
        <v>3555</v>
      </c>
      <c r="C26" s="98">
        <v>8000</v>
      </c>
      <c r="D26" s="95">
        <v>8000</v>
      </c>
      <c r="E26" s="95">
        <v>8000</v>
      </c>
      <c r="F26" s="95">
        <v>8000</v>
      </c>
    </row>
    <row r="27" spans="1:6" x14ac:dyDescent="0.25">
      <c r="A27" s="90" t="s">
        <v>83</v>
      </c>
      <c r="B27" s="85">
        <f>B28</f>
        <v>88.53</v>
      </c>
      <c r="C27" s="97">
        <f>C28</f>
        <v>1300</v>
      </c>
      <c r="D27" s="85">
        <f>D28</f>
        <v>200</v>
      </c>
      <c r="E27" s="85">
        <f>E28</f>
        <v>200</v>
      </c>
      <c r="F27" s="85">
        <f>F28</f>
        <v>200</v>
      </c>
    </row>
    <row r="28" spans="1:6" ht="19.5" customHeight="1" x14ac:dyDescent="0.25">
      <c r="A28" s="89" t="s">
        <v>84</v>
      </c>
      <c r="B28" s="95">
        <v>88.53</v>
      </c>
      <c r="C28" s="98">
        <v>1300</v>
      </c>
      <c r="D28" s="95">
        <v>200</v>
      </c>
      <c r="E28" s="95">
        <v>200</v>
      </c>
      <c r="F28" s="95">
        <v>200</v>
      </c>
    </row>
    <row r="29" spans="1:6" ht="19.5" customHeight="1" x14ac:dyDescent="0.25">
      <c r="A29" s="99"/>
      <c r="B29" s="100"/>
      <c r="C29" s="101"/>
      <c r="D29" s="100"/>
      <c r="E29" s="100"/>
      <c r="F29" s="100"/>
    </row>
    <row r="31" spans="1:6" ht="15.75" customHeight="1" x14ac:dyDescent="0.25">
      <c r="A31" s="147" t="s">
        <v>85</v>
      </c>
      <c r="B31" s="147"/>
      <c r="C31" s="147"/>
      <c r="D31" s="147"/>
      <c r="E31" s="147"/>
      <c r="F31" s="147"/>
    </row>
    <row r="32" spans="1:6" ht="18" x14ac:dyDescent="0.25">
      <c r="A32" s="79"/>
      <c r="B32" s="79"/>
      <c r="C32" s="79"/>
      <c r="D32" s="79"/>
      <c r="E32" s="80"/>
      <c r="F32" s="80"/>
    </row>
    <row r="33" spans="1:6" ht="25.5" x14ac:dyDescent="0.25">
      <c r="A33" s="81" t="s">
        <v>70</v>
      </c>
      <c r="B33" s="53" t="s">
        <v>134</v>
      </c>
      <c r="C33" s="53" t="s">
        <v>133</v>
      </c>
      <c r="D33" s="54" t="s">
        <v>130</v>
      </c>
      <c r="E33" s="54" t="s">
        <v>131</v>
      </c>
      <c r="F33" s="54" t="s">
        <v>132</v>
      </c>
    </row>
    <row r="34" spans="1:6" x14ac:dyDescent="0.25">
      <c r="A34" s="82" t="s">
        <v>6</v>
      </c>
      <c r="B34" s="83">
        <f>B35+B37+B39+B49+B51+B53</f>
        <v>1688233.03</v>
      </c>
      <c r="C34" s="83">
        <f>C35+C37+C39+C49+C51+C53</f>
        <v>2117648</v>
      </c>
      <c r="D34" s="83">
        <f>D35+D37+D39+D49+D51+D53</f>
        <v>2219650</v>
      </c>
      <c r="E34" s="83">
        <f>E35+E37+E39+E49+E51+E53</f>
        <v>2209400</v>
      </c>
      <c r="F34" s="83">
        <f>F35+F37+F39+F49+F51+F53</f>
        <v>2209400</v>
      </c>
    </row>
    <row r="35" spans="1:6" ht="15.75" customHeight="1" x14ac:dyDescent="0.25">
      <c r="A35" s="84" t="s">
        <v>38</v>
      </c>
      <c r="B35" s="115">
        <f>B36</f>
        <v>36638.959999999999</v>
      </c>
      <c r="C35" s="85">
        <f>C36</f>
        <v>78024</v>
      </c>
      <c r="D35" s="85">
        <f>D36</f>
        <v>79535</v>
      </c>
      <c r="E35" s="85">
        <f>E36</f>
        <v>62285</v>
      </c>
      <c r="F35" s="85">
        <f>F36</f>
        <v>62285</v>
      </c>
    </row>
    <row r="36" spans="1:6" ht="15.75" customHeight="1" x14ac:dyDescent="0.25">
      <c r="A36" s="89" t="s">
        <v>71</v>
      </c>
      <c r="B36" s="92">
        <v>36638.959999999999</v>
      </c>
      <c r="C36" s="87">
        <v>78024</v>
      </c>
      <c r="D36" s="87">
        <v>79535</v>
      </c>
      <c r="E36" s="87">
        <v>62285</v>
      </c>
      <c r="F36" s="87">
        <v>62285</v>
      </c>
    </row>
    <row r="37" spans="1:6" ht="27" customHeight="1" x14ac:dyDescent="0.25">
      <c r="A37" s="88" t="s">
        <v>72</v>
      </c>
      <c r="B37" s="85">
        <f>B38</f>
        <v>4446.29</v>
      </c>
      <c r="C37" s="85">
        <f>C38</f>
        <v>8000</v>
      </c>
      <c r="D37" s="85">
        <f>D38</f>
        <v>8000</v>
      </c>
      <c r="E37" s="85">
        <f>E38</f>
        <v>8000</v>
      </c>
      <c r="F37" s="85">
        <f>F38</f>
        <v>8000</v>
      </c>
    </row>
    <row r="38" spans="1:6" ht="26.25" customHeight="1" x14ac:dyDescent="0.25">
      <c r="A38" s="89" t="s">
        <v>73</v>
      </c>
      <c r="B38" s="92">
        <v>4446.29</v>
      </c>
      <c r="C38" s="87">
        <v>8000</v>
      </c>
      <c r="D38" s="87">
        <v>8000</v>
      </c>
      <c r="E38" s="87">
        <v>8000</v>
      </c>
      <c r="F38" s="87">
        <v>8000</v>
      </c>
    </row>
    <row r="39" spans="1:6" ht="15.75" customHeight="1" x14ac:dyDescent="0.25">
      <c r="A39" s="82" t="s">
        <v>74</v>
      </c>
      <c r="B39" s="85">
        <f>SUM(B40:B48)</f>
        <v>1635238.81</v>
      </c>
      <c r="C39" s="85">
        <f>SUM(C40:C48)</f>
        <v>2008786</v>
      </c>
      <c r="D39" s="85">
        <f>SUM(D40:D48)</f>
        <v>2123915</v>
      </c>
      <c r="E39" s="85">
        <f>SUM(E40:E48)</f>
        <v>2130915</v>
      </c>
      <c r="F39" s="85">
        <f>SUM(F40:F48)</f>
        <v>2130915</v>
      </c>
    </row>
    <row r="40" spans="1:6" ht="22.5" customHeight="1" x14ac:dyDescent="0.25">
      <c r="A40" s="89" t="s">
        <v>157</v>
      </c>
      <c r="B40" s="92">
        <v>24283.73</v>
      </c>
      <c r="C40" s="87">
        <v>22298</v>
      </c>
      <c r="D40" s="87">
        <v>22235</v>
      </c>
      <c r="E40" s="87">
        <v>22235</v>
      </c>
      <c r="F40" s="87">
        <v>22235</v>
      </c>
    </row>
    <row r="41" spans="1:6" ht="25.5" customHeight="1" x14ac:dyDescent="0.25">
      <c r="A41" s="89" t="s">
        <v>75</v>
      </c>
      <c r="B41" s="92">
        <v>62362.16</v>
      </c>
      <c r="C41" s="87">
        <v>81400</v>
      </c>
      <c r="D41" s="87">
        <v>73000</v>
      </c>
      <c r="E41" s="87">
        <v>80000</v>
      </c>
      <c r="F41" s="87">
        <v>80000</v>
      </c>
    </row>
    <row r="42" spans="1:6" ht="1.5" customHeight="1" x14ac:dyDescent="0.25">
      <c r="A42" s="89" t="s">
        <v>76</v>
      </c>
      <c r="B42" s="92"/>
      <c r="C42" s="87"/>
      <c r="D42" s="87"/>
      <c r="E42" s="87"/>
      <c r="F42" s="87"/>
    </row>
    <row r="43" spans="1:6" ht="24" customHeight="1" x14ac:dyDescent="0.25">
      <c r="A43" s="89" t="s">
        <v>158</v>
      </c>
      <c r="B43" s="92">
        <v>24</v>
      </c>
      <c r="C43" s="87">
        <v>50</v>
      </c>
      <c r="D43" s="87">
        <v>50</v>
      </c>
      <c r="E43" s="87">
        <v>50</v>
      </c>
      <c r="F43" s="87">
        <v>50</v>
      </c>
    </row>
    <row r="44" spans="1:6" ht="27.75" customHeight="1" x14ac:dyDescent="0.25">
      <c r="A44" s="89" t="s">
        <v>159</v>
      </c>
      <c r="B44" s="92">
        <v>71303.02</v>
      </c>
      <c r="C44" s="87">
        <v>125943</v>
      </c>
      <c r="D44" s="87">
        <v>125980</v>
      </c>
      <c r="E44" s="87">
        <v>125980</v>
      </c>
      <c r="F44" s="87">
        <v>125980</v>
      </c>
    </row>
    <row r="45" spans="1:6" ht="25.5" customHeight="1" x14ac:dyDescent="0.25">
      <c r="A45" s="89" t="s">
        <v>77</v>
      </c>
      <c r="B45" s="92">
        <v>0</v>
      </c>
      <c r="C45" s="87">
        <v>265</v>
      </c>
      <c r="D45" s="87">
        <v>0</v>
      </c>
      <c r="E45" s="87">
        <v>0</v>
      </c>
      <c r="F45" s="87">
        <v>0</v>
      </c>
    </row>
    <row r="46" spans="1:6" x14ac:dyDescent="0.25">
      <c r="A46" s="89" t="s">
        <v>78</v>
      </c>
      <c r="B46" s="92">
        <v>165429.97</v>
      </c>
      <c r="C46" s="87">
        <v>206330</v>
      </c>
      <c r="D46" s="87">
        <v>195650</v>
      </c>
      <c r="E46" s="87">
        <v>195650</v>
      </c>
      <c r="F46" s="87">
        <v>195650</v>
      </c>
    </row>
    <row r="47" spans="1:6" x14ac:dyDescent="0.25">
      <c r="A47" s="89" t="s">
        <v>79</v>
      </c>
      <c r="B47" s="92"/>
      <c r="C47" s="87"/>
      <c r="D47" s="87"/>
      <c r="E47" s="87"/>
      <c r="F47" s="87"/>
    </row>
    <row r="48" spans="1:6" x14ac:dyDescent="0.25">
      <c r="A48" s="89" t="s">
        <v>80</v>
      </c>
      <c r="B48" s="92">
        <v>1311835.93</v>
      </c>
      <c r="C48" s="87">
        <v>1572500</v>
      </c>
      <c r="D48" s="87">
        <v>1707000</v>
      </c>
      <c r="E48" s="87">
        <v>1707000</v>
      </c>
      <c r="F48" s="87">
        <v>1707000</v>
      </c>
    </row>
    <row r="49" spans="1:6" x14ac:dyDescent="0.25">
      <c r="A49" s="90" t="s">
        <v>81</v>
      </c>
      <c r="B49" s="115">
        <f>B50</f>
        <v>2253.63</v>
      </c>
      <c r="C49" s="85">
        <f>C50</f>
        <v>8000</v>
      </c>
      <c r="D49" s="85">
        <f>D50</f>
        <v>8000</v>
      </c>
      <c r="E49" s="85">
        <f>E50</f>
        <v>8000</v>
      </c>
      <c r="F49" s="85">
        <f>F50</f>
        <v>8000</v>
      </c>
    </row>
    <row r="50" spans="1:6" x14ac:dyDescent="0.25">
      <c r="A50" s="89" t="s">
        <v>82</v>
      </c>
      <c r="B50" s="92">
        <v>2253.63</v>
      </c>
      <c r="C50" s="87">
        <v>8000</v>
      </c>
      <c r="D50" s="87">
        <v>8000</v>
      </c>
      <c r="E50" s="87">
        <v>8000</v>
      </c>
      <c r="F50" s="87">
        <v>8000</v>
      </c>
    </row>
    <row r="51" spans="1:6" x14ac:dyDescent="0.25">
      <c r="A51" s="90" t="s">
        <v>83</v>
      </c>
      <c r="B51" s="115">
        <f>B52</f>
        <v>10.5</v>
      </c>
      <c r="C51" s="85">
        <f>C52</f>
        <v>1300</v>
      </c>
      <c r="D51" s="114">
        <f>D52</f>
        <v>200</v>
      </c>
      <c r="E51" s="114">
        <f>E52</f>
        <v>200</v>
      </c>
      <c r="F51" s="114">
        <f>F52</f>
        <v>200</v>
      </c>
    </row>
    <row r="52" spans="1:6" x14ac:dyDescent="0.25">
      <c r="A52" s="89" t="s">
        <v>84</v>
      </c>
      <c r="B52" s="92">
        <v>10.5</v>
      </c>
      <c r="C52" s="87">
        <v>1300</v>
      </c>
      <c r="D52" s="91">
        <v>200</v>
      </c>
      <c r="E52" s="91">
        <v>200</v>
      </c>
      <c r="F52" s="91">
        <v>200</v>
      </c>
    </row>
    <row r="53" spans="1:6" x14ac:dyDescent="0.25">
      <c r="A53" s="93" t="s">
        <v>86</v>
      </c>
      <c r="B53" s="85">
        <f>SUM(B54:B58)</f>
        <v>9644.84</v>
      </c>
      <c r="C53" s="85">
        <f>SUM(C54:C58)</f>
        <v>13538</v>
      </c>
      <c r="D53" s="85">
        <f>SUM(D54:D58)</f>
        <v>0</v>
      </c>
      <c r="E53" s="85">
        <f>SUM(E54:E58)</f>
        <v>0</v>
      </c>
      <c r="F53" s="85">
        <f>SUM(F54:F58)</f>
        <v>0</v>
      </c>
    </row>
    <row r="54" spans="1:6" x14ac:dyDescent="0.25">
      <c r="A54" s="89" t="s">
        <v>161</v>
      </c>
      <c r="B54" s="92">
        <v>3296.93</v>
      </c>
      <c r="C54" s="87">
        <v>8067</v>
      </c>
      <c r="D54" s="91">
        <v>0</v>
      </c>
      <c r="E54" s="91">
        <v>0</v>
      </c>
      <c r="F54" s="91">
        <v>0</v>
      </c>
    </row>
    <row r="55" spans="1:6" x14ac:dyDescent="0.25">
      <c r="A55" s="89" t="s">
        <v>163</v>
      </c>
      <c r="B55" s="92">
        <v>333.75</v>
      </c>
      <c r="C55" s="87">
        <v>86</v>
      </c>
      <c r="D55" s="91">
        <v>0</v>
      </c>
      <c r="E55" s="91">
        <v>0</v>
      </c>
      <c r="F55" s="91">
        <v>0</v>
      </c>
    </row>
    <row r="56" spans="1:6" x14ac:dyDescent="0.25">
      <c r="A56" s="89" t="s">
        <v>160</v>
      </c>
      <c r="B56" s="92">
        <v>5782.5</v>
      </c>
      <c r="C56" s="87">
        <v>3376</v>
      </c>
      <c r="D56" s="91">
        <v>0</v>
      </c>
      <c r="E56" s="91">
        <v>0</v>
      </c>
      <c r="F56" s="91">
        <v>0</v>
      </c>
    </row>
    <row r="57" spans="1:6" x14ac:dyDescent="0.25">
      <c r="A57" s="89" t="s">
        <v>164</v>
      </c>
      <c r="B57" s="92">
        <v>0</v>
      </c>
      <c r="C57" s="87">
        <v>1301</v>
      </c>
      <c r="D57" s="91">
        <v>0</v>
      </c>
      <c r="E57" s="91">
        <v>0</v>
      </c>
      <c r="F57" s="91">
        <v>0</v>
      </c>
    </row>
    <row r="58" spans="1:6" ht="25.5" x14ac:dyDescent="0.25">
      <c r="A58" s="89" t="s">
        <v>162</v>
      </c>
      <c r="B58" s="92">
        <v>231.66</v>
      </c>
      <c r="C58" s="87">
        <v>708</v>
      </c>
      <c r="D58" s="91">
        <v>0</v>
      </c>
      <c r="E58" s="91">
        <v>0</v>
      </c>
      <c r="F58" s="91">
        <v>0</v>
      </c>
    </row>
  </sheetData>
  <mergeCells count="5">
    <mergeCell ref="A1:F1"/>
    <mergeCell ref="A3:F3"/>
    <mergeCell ref="A5:F5"/>
    <mergeCell ref="A7:F7"/>
    <mergeCell ref="A31:F31"/>
  </mergeCells>
  <pageMargins left="0.7" right="0.7" top="0.75" bottom="0.75" header="0.3" footer="0.3"/>
  <pageSetup paperSize="9" scale="74" fitToHeight="0" orientation="landscape" r:id="rId1"/>
  <rowBreaks count="1" manualBreakCount="1">
    <brk id="30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9B2B3-7590-44E5-B1D6-E895BDB98724}">
  <sheetPr>
    <pageSetUpPr fitToPage="1"/>
  </sheetPr>
  <dimension ref="A1:F16"/>
  <sheetViews>
    <sheetView workbookViewId="0">
      <selection activeCell="B10" sqref="B10:F10"/>
    </sheetView>
  </sheetViews>
  <sheetFormatPr defaultRowHeight="15" x14ac:dyDescent="0.25"/>
  <cols>
    <col min="1" max="1" width="37.7109375" style="78" customWidth="1"/>
    <col min="2" max="2" width="23.85546875" style="78" customWidth="1"/>
    <col min="3" max="3" width="22.7109375" style="78" customWidth="1"/>
    <col min="4" max="4" width="22.5703125" style="78" customWidth="1"/>
    <col min="5" max="5" width="23" style="78" customWidth="1"/>
    <col min="6" max="6" width="22.7109375" style="78" customWidth="1"/>
    <col min="7" max="16384" width="9.140625" style="78"/>
  </cols>
  <sheetData>
    <row r="1" spans="1:6" ht="42" customHeight="1" x14ac:dyDescent="0.25">
      <c r="A1" s="147" t="s">
        <v>135</v>
      </c>
      <c r="B1" s="147"/>
      <c r="C1" s="147"/>
      <c r="D1" s="147"/>
      <c r="E1" s="147"/>
      <c r="F1" s="147"/>
    </row>
    <row r="2" spans="1:6" ht="18" customHeight="1" x14ac:dyDescent="0.25">
      <c r="A2" s="79"/>
      <c r="B2" s="79"/>
      <c r="C2" s="79"/>
      <c r="D2" s="79"/>
      <c r="E2" s="79"/>
      <c r="F2" s="79"/>
    </row>
    <row r="3" spans="1:6" ht="15.75" x14ac:dyDescent="0.25">
      <c r="A3" s="147" t="s">
        <v>0</v>
      </c>
      <c r="B3" s="147"/>
      <c r="C3" s="147"/>
      <c r="D3" s="147"/>
      <c r="E3" s="148"/>
      <c r="F3" s="148"/>
    </row>
    <row r="4" spans="1:6" ht="18" x14ac:dyDescent="0.25">
      <c r="A4" s="79"/>
      <c r="B4" s="79"/>
      <c r="C4" s="79"/>
      <c r="D4" s="79"/>
      <c r="E4" s="80"/>
      <c r="F4" s="80"/>
    </row>
    <row r="5" spans="1:6" ht="18" customHeight="1" x14ac:dyDescent="0.25">
      <c r="A5" s="147" t="s">
        <v>27</v>
      </c>
      <c r="B5" s="149"/>
      <c r="C5" s="149"/>
      <c r="D5" s="149"/>
      <c r="E5" s="149"/>
      <c r="F5" s="149"/>
    </row>
    <row r="6" spans="1:6" ht="18" x14ac:dyDescent="0.25">
      <c r="A6" s="79"/>
      <c r="B6" s="79"/>
      <c r="C6" s="79"/>
      <c r="D6" s="79"/>
      <c r="E6" s="80"/>
      <c r="F6" s="80"/>
    </row>
    <row r="7" spans="1:6" ht="15.75" x14ac:dyDescent="0.25">
      <c r="A7" s="147" t="s">
        <v>87</v>
      </c>
      <c r="B7" s="150"/>
      <c r="C7" s="150"/>
      <c r="D7" s="150"/>
      <c r="E7" s="150"/>
      <c r="F7" s="150"/>
    </row>
    <row r="8" spans="1:6" ht="18" x14ac:dyDescent="0.25">
      <c r="A8" s="79"/>
      <c r="B8" s="79"/>
      <c r="C8" s="79"/>
      <c r="D8" s="79"/>
      <c r="E8" s="80"/>
      <c r="F8" s="80"/>
    </row>
    <row r="9" spans="1:6" ht="25.5" x14ac:dyDescent="0.25">
      <c r="A9" s="81" t="s">
        <v>70</v>
      </c>
      <c r="B9" s="53" t="s">
        <v>134</v>
      </c>
      <c r="C9" s="53" t="s">
        <v>133</v>
      </c>
      <c r="D9" s="54" t="s">
        <v>130</v>
      </c>
      <c r="E9" s="54" t="s">
        <v>131</v>
      </c>
      <c r="F9" s="54" t="s">
        <v>132</v>
      </c>
    </row>
    <row r="10" spans="1:6" ht="15.75" customHeight="1" x14ac:dyDescent="0.25">
      <c r="A10" s="88" t="s">
        <v>88</v>
      </c>
      <c r="B10" s="115">
        <v>1688233</v>
      </c>
      <c r="C10" s="85">
        <v>2117648</v>
      </c>
      <c r="D10" s="85">
        <f t="shared" ref="D10:F10" si="0">D11+D16</f>
        <v>2219650</v>
      </c>
      <c r="E10" s="85">
        <f t="shared" si="0"/>
        <v>2209400</v>
      </c>
      <c r="F10" s="85">
        <f t="shared" si="0"/>
        <v>2209400</v>
      </c>
    </row>
    <row r="11" spans="1:6" ht="29.25" customHeight="1" x14ac:dyDescent="0.25">
      <c r="A11" s="88" t="s">
        <v>89</v>
      </c>
      <c r="B11" s="92">
        <v>1688232.99</v>
      </c>
      <c r="C11" s="87">
        <f>C10-C16</f>
        <v>2109347</v>
      </c>
      <c r="D11" s="87">
        <v>2212650</v>
      </c>
      <c r="E11" s="87">
        <v>2202400</v>
      </c>
      <c r="F11" s="87">
        <v>2202400</v>
      </c>
    </row>
    <row r="12" spans="1:6" ht="25.5" x14ac:dyDescent="0.25">
      <c r="A12" s="88" t="s">
        <v>90</v>
      </c>
      <c r="B12" s="92">
        <v>1688232.99</v>
      </c>
      <c r="C12" s="87">
        <f>C11-C14</f>
        <v>2109217</v>
      </c>
      <c r="D12" s="87">
        <f>D11-D14</f>
        <v>2212500</v>
      </c>
      <c r="E12" s="87">
        <f t="shared" ref="E12:F12" si="1">E11-E14</f>
        <v>2202250</v>
      </c>
      <c r="F12" s="87">
        <f t="shared" si="1"/>
        <v>2202250</v>
      </c>
    </row>
    <row r="13" spans="1:6" x14ac:dyDescent="0.25">
      <c r="A13" s="94" t="s">
        <v>91</v>
      </c>
      <c r="B13" s="92">
        <v>1688115.39</v>
      </c>
      <c r="C13" s="87">
        <f>C12-C15</f>
        <v>2109217</v>
      </c>
      <c r="D13" s="87">
        <f>D12-D15</f>
        <v>2212500</v>
      </c>
      <c r="E13" s="87">
        <f t="shared" ref="E13:F13" si="2">E12-E15</f>
        <v>2202250</v>
      </c>
      <c r="F13" s="87">
        <f t="shared" si="2"/>
        <v>2202250</v>
      </c>
    </row>
    <row r="14" spans="1:6" x14ac:dyDescent="0.25">
      <c r="A14" s="88" t="s">
        <v>92</v>
      </c>
      <c r="B14" s="92">
        <v>117.6</v>
      </c>
      <c r="C14" s="87">
        <v>130</v>
      </c>
      <c r="D14" s="87">
        <v>150</v>
      </c>
      <c r="E14" s="87">
        <v>150</v>
      </c>
      <c r="F14" s="87">
        <v>150</v>
      </c>
    </row>
    <row r="15" spans="1:6" ht="25.5" x14ac:dyDescent="0.25">
      <c r="A15" s="88" t="s">
        <v>93</v>
      </c>
      <c r="B15" s="92">
        <v>0</v>
      </c>
      <c r="C15" s="87">
        <v>0</v>
      </c>
      <c r="D15" s="87">
        <v>0</v>
      </c>
      <c r="E15" s="87">
        <v>0</v>
      </c>
      <c r="F15" s="87">
        <v>0</v>
      </c>
    </row>
    <row r="16" spans="1:6" x14ac:dyDescent="0.25">
      <c r="A16" s="114" t="s">
        <v>156</v>
      </c>
      <c r="B16" s="87">
        <v>0</v>
      </c>
      <c r="C16" s="87">
        <v>8301</v>
      </c>
      <c r="D16" s="87">
        <v>7000</v>
      </c>
      <c r="E16" s="87">
        <v>7000</v>
      </c>
      <c r="F16" s="87">
        <v>7000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>
      <selection activeCell="C18" sqref="C18:G18"/>
    </sheetView>
  </sheetViews>
  <sheetFormatPr defaultColWidth="8.85546875" defaultRowHeight="15" x14ac:dyDescent="0.25"/>
  <cols>
    <col min="1" max="1" width="7.85546875" style="33" bestFit="1" customWidth="1"/>
    <col min="2" max="2" width="44.7109375" style="33" customWidth="1"/>
    <col min="3" max="4" width="19.5703125" style="33" customWidth="1"/>
    <col min="5" max="8" width="19.42578125" style="33" customWidth="1"/>
    <col min="9" max="10" width="25.28515625" style="33" customWidth="1"/>
    <col min="11" max="16384" width="8.85546875" style="33"/>
  </cols>
  <sheetData>
    <row r="1" spans="1:10" ht="18.75" x14ac:dyDescent="0.25">
      <c r="A1" s="51"/>
      <c r="B1" s="32"/>
      <c r="C1" s="32"/>
      <c r="D1" s="32"/>
      <c r="E1" s="32"/>
      <c r="F1" s="32"/>
      <c r="G1" s="32"/>
      <c r="H1" s="32"/>
      <c r="I1" s="32"/>
      <c r="J1" s="32"/>
    </row>
    <row r="2" spans="1:10" ht="15.6" customHeight="1" x14ac:dyDescent="0.25">
      <c r="A2" s="144" t="s">
        <v>42</v>
      </c>
      <c r="B2" s="144"/>
      <c r="C2" s="144"/>
      <c r="D2" s="144"/>
      <c r="E2" s="144"/>
      <c r="F2" s="144"/>
      <c r="G2" s="144"/>
      <c r="H2" s="50"/>
      <c r="I2" s="35"/>
      <c r="J2" s="35"/>
    </row>
    <row r="3" spans="1:10" ht="18.75" x14ac:dyDescent="0.25">
      <c r="A3" s="32"/>
      <c r="B3" s="32"/>
      <c r="C3" s="32"/>
      <c r="D3" s="32"/>
      <c r="E3" s="32"/>
      <c r="F3" s="32"/>
      <c r="G3" s="32"/>
      <c r="H3" s="32"/>
      <c r="I3" s="34"/>
      <c r="J3" s="34"/>
    </row>
    <row r="4" spans="1:10" ht="15.6" customHeight="1" x14ac:dyDescent="0.25">
      <c r="A4" s="144" t="s">
        <v>43</v>
      </c>
      <c r="B4" s="144"/>
      <c r="C4" s="144"/>
      <c r="D4" s="144"/>
      <c r="E4" s="144"/>
      <c r="F4" s="144"/>
      <c r="G4" s="144"/>
      <c r="H4" s="50"/>
      <c r="I4" s="36"/>
      <c r="J4" s="36"/>
    </row>
    <row r="5" spans="1:10" ht="18.75" x14ac:dyDescent="0.25">
      <c r="A5" s="32"/>
      <c r="B5" s="32"/>
      <c r="C5" s="32"/>
      <c r="D5" s="32"/>
      <c r="E5" s="32"/>
      <c r="F5" s="32"/>
      <c r="G5" s="32"/>
      <c r="H5" s="32"/>
      <c r="I5" s="34"/>
      <c r="J5" s="34"/>
    </row>
    <row r="6" spans="1:10" ht="25.5" x14ac:dyDescent="0.25">
      <c r="A6" s="37" t="s">
        <v>39</v>
      </c>
      <c r="B6" s="38" t="s">
        <v>22</v>
      </c>
      <c r="C6" s="53" t="s">
        <v>134</v>
      </c>
      <c r="D6" s="53" t="s">
        <v>133</v>
      </c>
      <c r="E6" s="54" t="s">
        <v>130</v>
      </c>
      <c r="F6" s="54" t="s">
        <v>131</v>
      </c>
      <c r="G6" s="54" t="s">
        <v>132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>
        <v>8</v>
      </c>
      <c r="B8" s="41" t="s">
        <v>44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</row>
    <row r="9" spans="1:10" x14ac:dyDescent="0.25">
      <c r="A9" s="49">
        <v>84</v>
      </c>
      <c r="B9" s="43" t="s">
        <v>45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</row>
    <row r="10" spans="1:10" x14ac:dyDescent="0.25">
      <c r="A10" s="49" t="s">
        <v>31</v>
      </c>
      <c r="B10" s="44"/>
      <c r="C10" s="43"/>
      <c r="D10" s="43"/>
      <c r="E10" s="43"/>
      <c r="F10" s="43"/>
      <c r="G10" s="43"/>
    </row>
    <row r="11" spans="1:10" x14ac:dyDescent="0.25">
      <c r="A11" s="41">
        <v>5</v>
      </c>
      <c r="B11" s="45" t="s">
        <v>46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</row>
    <row r="12" spans="1:10" x14ac:dyDescent="0.25">
      <c r="A12" s="49">
        <v>54</v>
      </c>
      <c r="B12" s="46" t="s">
        <v>47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</row>
    <row r="13" spans="1:10" x14ac:dyDescent="0.25">
      <c r="A13" s="49" t="s">
        <v>31</v>
      </c>
      <c r="B13" s="45"/>
      <c r="C13" s="43"/>
      <c r="D13" s="43"/>
      <c r="E13" s="42"/>
      <c r="F13" s="42"/>
      <c r="G13" s="42"/>
    </row>
    <row r="16" spans="1:10" ht="15.75" x14ac:dyDescent="0.25">
      <c r="B16" s="144" t="s">
        <v>48</v>
      </c>
      <c r="C16" s="144"/>
      <c r="D16" s="144"/>
      <c r="E16" s="144"/>
      <c r="F16" s="144"/>
      <c r="G16" s="144"/>
    </row>
    <row r="17" spans="1:7" ht="18.75" x14ac:dyDescent="0.25">
      <c r="B17" s="32"/>
      <c r="C17" s="32"/>
      <c r="D17" s="32"/>
      <c r="E17" s="32"/>
      <c r="F17" s="32"/>
      <c r="G17" s="32"/>
    </row>
    <row r="18" spans="1:7" ht="25.5" x14ac:dyDescent="0.25">
      <c r="A18" s="37" t="s">
        <v>39</v>
      </c>
      <c r="B18" s="38" t="s">
        <v>22</v>
      </c>
      <c r="C18" s="53" t="s">
        <v>134</v>
      </c>
      <c r="D18" s="53" t="s">
        <v>133</v>
      </c>
      <c r="E18" s="54" t="s">
        <v>130</v>
      </c>
      <c r="F18" s="54" t="s">
        <v>131</v>
      </c>
      <c r="G18" s="54" t="s">
        <v>132</v>
      </c>
    </row>
    <row r="19" spans="1:7" x14ac:dyDescent="0.25">
      <c r="A19" s="39">
        <v>1</v>
      </c>
      <c r="B19" s="39">
        <v>2</v>
      </c>
      <c r="C19" s="39">
        <v>3</v>
      </c>
      <c r="D19" s="39">
        <v>4</v>
      </c>
      <c r="E19" s="39">
        <v>5</v>
      </c>
      <c r="F19" s="39">
        <v>6</v>
      </c>
      <c r="G19" s="39">
        <v>7</v>
      </c>
    </row>
    <row r="20" spans="1:7" x14ac:dyDescent="0.25">
      <c r="A20" s="41">
        <v>8</v>
      </c>
      <c r="B20" s="41" t="s">
        <v>53</v>
      </c>
      <c r="C20" s="41">
        <v>0</v>
      </c>
      <c r="D20" s="41">
        <v>0</v>
      </c>
      <c r="E20" s="42">
        <v>0</v>
      </c>
      <c r="F20" s="42">
        <v>0</v>
      </c>
      <c r="G20" s="42">
        <v>0</v>
      </c>
    </row>
    <row r="21" spans="1:7" x14ac:dyDescent="0.25">
      <c r="A21" s="49">
        <v>81</v>
      </c>
      <c r="B21" s="43" t="s">
        <v>54</v>
      </c>
      <c r="C21" s="43">
        <v>0</v>
      </c>
      <c r="D21" s="43">
        <v>0</v>
      </c>
      <c r="E21" s="42">
        <v>0</v>
      </c>
      <c r="F21" s="42">
        <v>0</v>
      </c>
      <c r="G21" s="42">
        <v>0</v>
      </c>
    </row>
    <row r="22" spans="1:7" x14ac:dyDescent="0.25">
      <c r="A22" s="57" t="s">
        <v>31</v>
      </c>
      <c r="B22" s="43"/>
      <c r="C22" s="52"/>
      <c r="D22" s="52"/>
      <c r="E22" s="52"/>
      <c r="F22" s="52"/>
      <c r="G22" s="52"/>
    </row>
    <row r="23" spans="1:7" x14ac:dyDescent="0.25">
      <c r="A23" s="52"/>
      <c r="B23" s="48"/>
      <c r="C23" s="52"/>
      <c r="D23" s="52"/>
      <c r="E23" s="52"/>
      <c r="F23" s="52"/>
      <c r="G23" s="52"/>
    </row>
    <row r="24" spans="1:7" x14ac:dyDescent="0.25">
      <c r="A24" s="52"/>
      <c r="B24" s="41" t="s">
        <v>49</v>
      </c>
      <c r="C24" s="52"/>
      <c r="D24" s="52"/>
      <c r="E24" s="52"/>
      <c r="F24" s="52"/>
      <c r="G24" s="52"/>
    </row>
    <row r="25" spans="1:7" x14ac:dyDescent="0.25">
      <c r="A25" s="41">
        <v>1</v>
      </c>
      <c r="B25" s="41" t="s">
        <v>40</v>
      </c>
      <c r="C25" s="41">
        <v>0</v>
      </c>
      <c r="D25" s="41">
        <v>0</v>
      </c>
      <c r="E25" s="42">
        <v>0</v>
      </c>
      <c r="F25" s="42">
        <v>0</v>
      </c>
      <c r="G25" s="42">
        <v>0</v>
      </c>
    </row>
    <row r="26" spans="1:7" x14ac:dyDescent="0.25">
      <c r="A26" s="49">
        <v>11</v>
      </c>
      <c r="B26" s="43" t="s">
        <v>40</v>
      </c>
      <c r="C26" s="43"/>
      <c r="D26" s="43"/>
      <c r="E26" s="42"/>
      <c r="F26" s="42"/>
      <c r="G26" s="42"/>
    </row>
    <row r="27" spans="1:7" x14ac:dyDescent="0.25">
      <c r="A27" s="57" t="s">
        <v>31</v>
      </c>
      <c r="B27" s="47"/>
      <c r="C27" s="52"/>
      <c r="D27" s="52"/>
      <c r="E27" s="52"/>
      <c r="F27" s="52"/>
      <c r="G27" s="52"/>
    </row>
    <row r="28" spans="1:7" x14ac:dyDescent="0.25">
      <c r="A28" s="41">
        <v>3</v>
      </c>
      <c r="B28" s="41" t="s">
        <v>51</v>
      </c>
      <c r="C28" s="41">
        <v>0</v>
      </c>
      <c r="D28" s="41">
        <v>0</v>
      </c>
      <c r="E28" s="42">
        <v>0</v>
      </c>
      <c r="F28" s="42">
        <v>0</v>
      </c>
      <c r="G28" s="42">
        <v>0</v>
      </c>
    </row>
    <row r="29" spans="1:7" x14ac:dyDescent="0.25">
      <c r="A29" s="49">
        <v>31</v>
      </c>
      <c r="B29" s="43" t="s">
        <v>41</v>
      </c>
      <c r="C29" s="43"/>
      <c r="D29" s="43"/>
      <c r="E29" s="42"/>
      <c r="F29" s="42"/>
      <c r="G29" s="42"/>
    </row>
    <row r="30" spans="1:7" x14ac:dyDescent="0.25">
      <c r="A30" s="41">
        <v>4</v>
      </c>
      <c r="B30" s="41" t="s">
        <v>52</v>
      </c>
      <c r="C30" s="41"/>
      <c r="D30" s="41"/>
      <c r="E30" s="42"/>
      <c r="F30" s="42"/>
      <c r="G30" s="42"/>
    </row>
    <row r="31" spans="1:7" x14ac:dyDescent="0.25">
      <c r="A31" s="49">
        <v>43</v>
      </c>
      <c r="B31" s="43" t="s">
        <v>50</v>
      </c>
      <c r="C31" s="43"/>
      <c r="D31" s="43"/>
      <c r="E31" s="42"/>
      <c r="F31" s="42"/>
      <c r="G31" s="42"/>
    </row>
    <row r="32" spans="1:7" x14ac:dyDescent="0.25">
      <c r="A32" s="49" t="s">
        <v>31</v>
      </c>
      <c r="B32" s="43"/>
      <c r="C32" s="43"/>
      <c r="D32" s="43"/>
      <c r="E32" s="42"/>
      <c r="F32" s="42"/>
      <c r="G32" s="42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A6C3C-0DD2-4AA2-B127-5FB204438ACF}">
  <sheetPr>
    <pageSetUpPr fitToPage="1"/>
  </sheetPr>
  <dimension ref="A1:G161"/>
  <sheetViews>
    <sheetView workbookViewId="0"/>
  </sheetViews>
  <sheetFormatPr defaultRowHeight="15" x14ac:dyDescent="0.25"/>
  <cols>
    <col min="1" max="1" width="35" style="102" customWidth="1"/>
    <col min="2" max="2" width="36.7109375" style="102" customWidth="1"/>
    <col min="3" max="3" width="17.5703125" style="102" customWidth="1"/>
    <col min="4" max="4" width="20.7109375" style="102" customWidth="1"/>
    <col min="5" max="7" width="16.7109375" style="102" customWidth="1"/>
    <col min="8" max="16384" width="9.140625" style="102"/>
  </cols>
  <sheetData>
    <row r="1" spans="1:7" x14ac:dyDescent="0.25">
      <c r="A1" s="116" t="s">
        <v>165</v>
      </c>
    </row>
    <row r="3" spans="1:7" x14ac:dyDescent="0.25">
      <c r="B3" s="153" t="s">
        <v>155</v>
      </c>
      <c r="C3" s="154"/>
      <c r="D3" s="154"/>
      <c r="E3" s="154"/>
      <c r="F3" s="154"/>
    </row>
    <row r="5" spans="1:7" ht="25.5" x14ac:dyDescent="0.25">
      <c r="A5" s="151" t="s">
        <v>154</v>
      </c>
      <c r="B5" s="152"/>
      <c r="C5" s="53" t="s">
        <v>134</v>
      </c>
      <c r="D5" s="53" t="s">
        <v>133</v>
      </c>
      <c r="E5" s="54" t="s">
        <v>130</v>
      </c>
      <c r="F5" s="54" t="s">
        <v>131</v>
      </c>
      <c r="G5" s="54" t="s">
        <v>132</v>
      </c>
    </row>
    <row r="6" spans="1:7" x14ac:dyDescent="0.25">
      <c r="A6" s="113" t="s">
        <v>94</v>
      </c>
      <c r="B6" s="113"/>
      <c r="C6" s="112">
        <v>1688232.99</v>
      </c>
      <c r="D6" s="112">
        <v>2117648</v>
      </c>
      <c r="E6" s="112">
        <v>2219650</v>
      </c>
      <c r="F6" s="112">
        <v>2209400</v>
      </c>
      <c r="G6" s="112">
        <v>2209400</v>
      </c>
    </row>
    <row r="7" spans="1:7" x14ac:dyDescent="0.25">
      <c r="A7" s="109" t="s">
        <v>110</v>
      </c>
      <c r="B7" s="109"/>
      <c r="C7" s="108">
        <v>1688232.99</v>
      </c>
      <c r="D7" s="108">
        <v>2109347</v>
      </c>
      <c r="E7" s="108">
        <v>2212650</v>
      </c>
      <c r="F7" s="108">
        <v>2202400</v>
      </c>
      <c r="G7" s="108">
        <v>2202400</v>
      </c>
    </row>
    <row r="8" spans="1:7" x14ac:dyDescent="0.25">
      <c r="A8" s="107" t="s">
        <v>111</v>
      </c>
      <c r="B8" s="107"/>
      <c r="C8" s="106">
        <v>210932.93</v>
      </c>
      <c r="D8" s="106">
        <v>261166</v>
      </c>
      <c r="E8" s="106">
        <v>238000</v>
      </c>
      <c r="F8" s="106">
        <v>243000</v>
      </c>
      <c r="G8" s="106">
        <v>243000</v>
      </c>
    </row>
    <row r="9" spans="1:7" x14ac:dyDescent="0.25">
      <c r="A9" s="105" t="s">
        <v>96</v>
      </c>
      <c r="B9" s="105"/>
      <c r="C9" s="104">
        <v>4446.29</v>
      </c>
      <c r="D9" s="104">
        <v>8000</v>
      </c>
      <c r="E9" s="104">
        <v>8000</v>
      </c>
      <c r="F9" s="104">
        <v>8000</v>
      </c>
      <c r="G9" s="104">
        <v>8000</v>
      </c>
    </row>
    <row r="10" spans="1:7" x14ac:dyDescent="0.25">
      <c r="A10" s="103" t="s">
        <v>112</v>
      </c>
      <c r="B10" s="103"/>
      <c r="C10" s="103">
        <v>4446.29</v>
      </c>
      <c r="D10" s="103">
        <v>8000</v>
      </c>
      <c r="E10" s="103">
        <v>8000</v>
      </c>
      <c r="F10" s="103">
        <v>8000</v>
      </c>
      <c r="G10" s="103">
        <v>8000</v>
      </c>
    </row>
    <row r="11" spans="1:7" x14ac:dyDescent="0.25">
      <c r="A11" s="103" t="s">
        <v>114</v>
      </c>
      <c r="B11" s="103"/>
      <c r="C11" s="103">
        <v>4446.29</v>
      </c>
      <c r="D11" s="103">
        <v>8000</v>
      </c>
      <c r="E11" s="103">
        <v>8000</v>
      </c>
      <c r="F11" s="103">
        <v>8000</v>
      </c>
      <c r="G11" s="103">
        <v>8000</v>
      </c>
    </row>
    <row r="12" spans="1:7" x14ac:dyDescent="0.25">
      <c r="A12" s="105" t="s">
        <v>153</v>
      </c>
      <c r="B12" s="105"/>
      <c r="C12" s="104">
        <v>0</v>
      </c>
      <c r="D12" s="104">
        <v>3376</v>
      </c>
      <c r="E12" s="104">
        <v>0</v>
      </c>
      <c r="F12" s="104">
        <v>0</v>
      </c>
      <c r="G12" s="104">
        <v>0</v>
      </c>
    </row>
    <row r="13" spans="1:7" x14ac:dyDescent="0.25">
      <c r="A13" s="103" t="s">
        <v>112</v>
      </c>
      <c r="B13" s="103"/>
      <c r="C13" s="103">
        <v>0</v>
      </c>
      <c r="D13" s="103">
        <v>3376</v>
      </c>
      <c r="E13" s="103">
        <v>0</v>
      </c>
      <c r="F13" s="103">
        <v>0</v>
      </c>
      <c r="G13" s="103">
        <v>0</v>
      </c>
    </row>
    <row r="14" spans="1:7" x14ac:dyDescent="0.25">
      <c r="A14" s="103" t="s">
        <v>114</v>
      </c>
      <c r="B14" s="103"/>
      <c r="C14" s="103">
        <v>0</v>
      </c>
      <c r="D14" s="103">
        <v>3376</v>
      </c>
      <c r="E14" s="103">
        <v>0</v>
      </c>
      <c r="F14" s="103">
        <v>0</v>
      </c>
      <c r="G14" s="103">
        <v>0</v>
      </c>
    </row>
    <row r="15" spans="1:7" x14ac:dyDescent="0.25">
      <c r="A15" s="105" t="s">
        <v>98</v>
      </c>
      <c r="B15" s="105"/>
      <c r="C15" s="104">
        <v>59429.93</v>
      </c>
      <c r="D15" s="104">
        <f>D16</f>
        <v>69550</v>
      </c>
      <c r="E15" s="104">
        <v>69000</v>
      </c>
      <c r="F15" s="104">
        <v>74000</v>
      </c>
      <c r="G15" s="104">
        <v>74000</v>
      </c>
    </row>
    <row r="16" spans="1:7" x14ac:dyDescent="0.25">
      <c r="A16" s="103" t="s">
        <v>112</v>
      </c>
      <c r="B16" s="103"/>
      <c r="C16" s="103">
        <v>59429.93</v>
      </c>
      <c r="D16" s="103">
        <f>D17+D18</f>
        <v>69550</v>
      </c>
      <c r="E16" s="103">
        <v>69000</v>
      </c>
      <c r="F16" s="103">
        <v>74000</v>
      </c>
      <c r="G16" s="103">
        <v>74000</v>
      </c>
    </row>
    <row r="17" spans="1:7" x14ac:dyDescent="0.25">
      <c r="A17" s="103" t="s">
        <v>117</v>
      </c>
      <c r="B17" s="103"/>
      <c r="C17" s="103">
        <v>0</v>
      </c>
      <c r="D17" s="103">
        <v>3350</v>
      </c>
      <c r="E17" s="103">
        <v>4000</v>
      </c>
      <c r="F17" s="103">
        <v>4000</v>
      </c>
      <c r="G17" s="103">
        <v>4000</v>
      </c>
    </row>
    <row r="18" spans="1:7" x14ac:dyDescent="0.25">
      <c r="A18" s="103" t="s">
        <v>114</v>
      </c>
      <c r="B18" s="103"/>
      <c r="C18" s="103">
        <v>59429.93</v>
      </c>
      <c r="D18" s="103">
        <v>66200</v>
      </c>
      <c r="E18" s="103">
        <v>65000</v>
      </c>
      <c r="F18" s="103">
        <v>70000</v>
      </c>
      <c r="G18" s="103">
        <v>70000</v>
      </c>
    </row>
    <row r="19" spans="1:7" x14ac:dyDescent="0.25">
      <c r="A19" s="105" t="s">
        <v>101</v>
      </c>
      <c r="B19" s="105"/>
      <c r="C19" s="104">
        <v>0</v>
      </c>
      <c r="D19" s="104">
        <v>265</v>
      </c>
      <c r="E19" s="104">
        <v>0</v>
      </c>
      <c r="F19" s="104">
        <v>0</v>
      </c>
      <c r="G19" s="104">
        <v>0</v>
      </c>
    </row>
    <row r="20" spans="1:7" x14ac:dyDescent="0.25">
      <c r="A20" s="103" t="s">
        <v>112</v>
      </c>
      <c r="B20" s="103"/>
      <c r="C20" s="103">
        <v>0</v>
      </c>
      <c r="D20" s="103">
        <v>265</v>
      </c>
      <c r="E20" s="103">
        <v>0</v>
      </c>
      <c r="F20" s="103">
        <v>0</v>
      </c>
      <c r="G20" s="103">
        <v>0</v>
      </c>
    </row>
    <row r="21" spans="1:7" x14ac:dyDescent="0.25">
      <c r="A21" s="103" t="s">
        <v>114</v>
      </c>
      <c r="B21" s="103"/>
      <c r="C21" s="103">
        <v>0</v>
      </c>
      <c r="D21" s="103">
        <v>265</v>
      </c>
      <c r="E21" s="103">
        <v>0</v>
      </c>
      <c r="F21" s="103">
        <v>0</v>
      </c>
      <c r="G21" s="103">
        <v>0</v>
      </c>
    </row>
    <row r="22" spans="1:7" x14ac:dyDescent="0.25">
      <c r="A22" s="105" t="s">
        <v>102</v>
      </c>
      <c r="B22" s="105"/>
      <c r="C22" s="104">
        <v>136102.99</v>
      </c>
      <c r="D22" s="104">
        <v>170200</v>
      </c>
      <c r="E22" s="104">
        <v>160000</v>
      </c>
      <c r="F22" s="104">
        <v>160000</v>
      </c>
      <c r="G22" s="104">
        <v>160000</v>
      </c>
    </row>
    <row r="23" spans="1:7" x14ac:dyDescent="0.25">
      <c r="A23" s="103" t="s">
        <v>112</v>
      </c>
      <c r="B23" s="103"/>
      <c r="C23" s="103">
        <v>135991.60999999999</v>
      </c>
      <c r="D23" s="103">
        <v>168700</v>
      </c>
      <c r="E23" s="103">
        <v>159000</v>
      </c>
      <c r="F23" s="103">
        <v>159000</v>
      </c>
      <c r="G23" s="103">
        <v>159000</v>
      </c>
    </row>
    <row r="24" spans="1:7" x14ac:dyDescent="0.25">
      <c r="A24" s="103" t="s">
        <v>117</v>
      </c>
      <c r="B24" s="103"/>
      <c r="C24" s="103">
        <v>0</v>
      </c>
      <c r="D24" s="103">
        <v>200</v>
      </c>
      <c r="E24" s="103">
        <v>400</v>
      </c>
      <c r="F24" s="103">
        <v>400</v>
      </c>
      <c r="G24" s="103">
        <v>400</v>
      </c>
    </row>
    <row r="25" spans="1:7" x14ac:dyDescent="0.25">
      <c r="A25" s="103" t="s">
        <v>114</v>
      </c>
      <c r="B25" s="103"/>
      <c r="C25" s="103">
        <v>10959.59</v>
      </c>
      <c r="D25" s="103">
        <v>21500</v>
      </c>
      <c r="E25" s="103">
        <v>18600</v>
      </c>
      <c r="F25" s="103">
        <v>18600</v>
      </c>
      <c r="G25" s="103">
        <v>18600</v>
      </c>
    </row>
    <row r="26" spans="1:7" x14ac:dyDescent="0.25">
      <c r="A26" s="103" t="s">
        <v>113</v>
      </c>
      <c r="B26" s="103"/>
      <c r="C26" s="103">
        <v>125032.02</v>
      </c>
      <c r="D26" s="103">
        <v>147000</v>
      </c>
      <c r="E26" s="103">
        <v>140000</v>
      </c>
      <c r="F26" s="103">
        <v>140000</v>
      </c>
      <c r="G26" s="103">
        <v>140000</v>
      </c>
    </row>
    <row r="27" spans="1:7" x14ac:dyDescent="0.25">
      <c r="A27" s="103" t="s">
        <v>115</v>
      </c>
      <c r="B27" s="103"/>
      <c r="C27" s="103">
        <v>111.38</v>
      </c>
      <c r="D27" s="103">
        <v>1500</v>
      </c>
      <c r="E27" s="103">
        <v>1000</v>
      </c>
      <c r="F27" s="103">
        <v>1000</v>
      </c>
      <c r="G27" s="103">
        <v>1000</v>
      </c>
    </row>
    <row r="28" spans="1:7" x14ac:dyDescent="0.25">
      <c r="A28" s="103" t="s">
        <v>116</v>
      </c>
      <c r="B28" s="103"/>
      <c r="C28" s="103">
        <v>111.38</v>
      </c>
      <c r="D28" s="103">
        <v>1500</v>
      </c>
      <c r="E28" s="103">
        <v>1000</v>
      </c>
      <c r="F28" s="103">
        <v>1000</v>
      </c>
      <c r="G28" s="103">
        <v>1000</v>
      </c>
    </row>
    <row r="29" spans="1:7" x14ac:dyDescent="0.25">
      <c r="A29" s="105" t="s">
        <v>152</v>
      </c>
      <c r="B29" s="105"/>
      <c r="C29" s="104">
        <v>0</v>
      </c>
      <c r="D29" s="104">
        <v>8067</v>
      </c>
      <c r="E29" s="104">
        <v>0</v>
      </c>
      <c r="F29" s="104">
        <v>0</v>
      </c>
      <c r="G29" s="104">
        <v>0</v>
      </c>
    </row>
    <row r="30" spans="1:7" x14ac:dyDescent="0.25">
      <c r="A30" s="103" t="s">
        <v>112</v>
      </c>
      <c r="B30" s="103"/>
      <c r="C30" s="103">
        <v>0</v>
      </c>
      <c r="D30" s="103">
        <v>8067</v>
      </c>
      <c r="E30" s="103">
        <v>0</v>
      </c>
      <c r="F30" s="103">
        <v>0</v>
      </c>
      <c r="G30" s="103">
        <v>0</v>
      </c>
    </row>
    <row r="31" spans="1:7" x14ac:dyDescent="0.25">
      <c r="A31" s="103" t="s">
        <v>117</v>
      </c>
      <c r="B31" s="103"/>
      <c r="C31" s="103">
        <v>0</v>
      </c>
      <c r="D31" s="103">
        <v>344</v>
      </c>
      <c r="E31" s="103">
        <v>0</v>
      </c>
      <c r="F31" s="103">
        <v>0</v>
      </c>
      <c r="G31" s="103">
        <v>0</v>
      </c>
    </row>
    <row r="32" spans="1:7" x14ac:dyDescent="0.25">
      <c r="A32" s="103" t="s">
        <v>114</v>
      </c>
      <c r="B32" s="103"/>
      <c r="C32" s="103">
        <v>0</v>
      </c>
      <c r="D32" s="103">
        <v>7723</v>
      </c>
      <c r="E32" s="103">
        <v>0</v>
      </c>
      <c r="F32" s="103">
        <v>0</v>
      </c>
      <c r="G32" s="103">
        <v>0</v>
      </c>
    </row>
    <row r="33" spans="1:7" x14ac:dyDescent="0.25">
      <c r="A33" s="105" t="s">
        <v>151</v>
      </c>
      <c r="B33" s="105"/>
      <c r="C33" s="104">
        <v>0</v>
      </c>
      <c r="D33" s="104">
        <v>708</v>
      </c>
      <c r="E33" s="104">
        <v>0</v>
      </c>
      <c r="F33" s="104">
        <v>0</v>
      </c>
      <c r="G33" s="104">
        <v>0</v>
      </c>
    </row>
    <row r="34" spans="1:7" x14ac:dyDescent="0.25">
      <c r="A34" s="103" t="s">
        <v>112</v>
      </c>
      <c r="B34" s="103"/>
      <c r="C34" s="103">
        <v>0</v>
      </c>
      <c r="D34" s="103">
        <v>708</v>
      </c>
      <c r="E34" s="103">
        <v>0</v>
      </c>
      <c r="F34" s="103">
        <v>0</v>
      </c>
      <c r="G34" s="103">
        <v>0</v>
      </c>
    </row>
    <row r="35" spans="1:7" x14ac:dyDescent="0.25">
      <c r="A35" s="103" t="s">
        <v>114</v>
      </c>
      <c r="B35" s="103"/>
      <c r="C35" s="103">
        <v>0</v>
      </c>
      <c r="D35" s="103">
        <v>708</v>
      </c>
      <c r="E35" s="103">
        <v>0</v>
      </c>
      <c r="F35" s="103">
        <v>0</v>
      </c>
      <c r="G35" s="103">
        <v>0</v>
      </c>
    </row>
    <row r="36" spans="1:7" x14ac:dyDescent="0.25">
      <c r="A36" s="105" t="s">
        <v>104</v>
      </c>
      <c r="B36" s="105"/>
      <c r="C36" s="104">
        <v>2253.63</v>
      </c>
      <c r="D36" s="104">
        <v>1000</v>
      </c>
      <c r="E36" s="104">
        <v>1000</v>
      </c>
      <c r="F36" s="104">
        <v>1000</v>
      </c>
      <c r="G36" s="104">
        <v>1000</v>
      </c>
    </row>
    <row r="37" spans="1:7" x14ac:dyDescent="0.25">
      <c r="A37" s="103" t="s">
        <v>112</v>
      </c>
      <c r="B37" s="103"/>
      <c r="C37" s="103">
        <v>1773.63</v>
      </c>
      <c r="D37" s="103">
        <v>500</v>
      </c>
      <c r="E37" s="103">
        <v>500</v>
      </c>
      <c r="F37" s="103">
        <v>500</v>
      </c>
      <c r="G37" s="103">
        <v>500</v>
      </c>
    </row>
    <row r="38" spans="1:7" x14ac:dyDescent="0.25">
      <c r="A38" s="103" t="s">
        <v>114</v>
      </c>
      <c r="B38" s="103"/>
      <c r="C38" s="103">
        <v>1773.63</v>
      </c>
      <c r="D38" s="103">
        <v>500</v>
      </c>
      <c r="E38" s="103">
        <v>500</v>
      </c>
      <c r="F38" s="103">
        <v>500</v>
      </c>
      <c r="G38" s="103">
        <v>500</v>
      </c>
    </row>
    <row r="39" spans="1:7" x14ac:dyDescent="0.25">
      <c r="A39" s="103" t="s">
        <v>115</v>
      </c>
      <c r="B39" s="103"/>
      <c r="C39" s="103">
        <v>480</v>
      </c>
      <c r="D39" s="103">
        <v>500</v>
      </c>
      <c r="E39" s="103">
        <v>500</v>
      </c>
      <c r="F39" s="103">
        <v>500</v>
      </c>
      <c r="G39" s="103">
        <v>500</v>
      </c>
    </row>
    <row r="40" spans="1:7" x14ac:dyDescent="0.25">
      <c r="A40" s="103" t="s">
        <v>116</v>
      </c>
      <c r="B40" s="103"/>
      <c r="C40" s="103">
        <v>480</v>
      </c>
      <c r="D40" s="103">
        <v>500</v>
      </c>
      <c r="E40" s="103">
        <v>500</v>
      </c>
      <c r="F40" s="103">
        <v>500</v>
      </c>
      <c r="G40" s="103">
        <v>500</v>
      </c>
    </row>
    <row r="41" spans="1:7" x14ac:dyDescent="0.25">
      <c r="A41" s="105" t="s">
        <v>106</v>
      </c>
      <c r="B41" s="105"/>
      <c r="C41" s="104">
        <v>2685.93</v>
      </c>
      <c r="D41" s="104">
        <v>0</v>
      </c>
      <c r="E41" s="104">
        <v>0</v>
      </c>
      <c r="F41" s="104">
        <v>0</v>
      </c>
      <c r="G41" s="104">
        <v>0</v>
      </c>
    </row>
    <row r="42" spans="1:7" x14ac:dyDescent="0.25">
      <c r="A42" s="103" t="s">
        <v>112</v>
      </c>
      <c r="B42" s="103"/>
      <c r="C42" s="103">
        <v>2685.93</v>
      </c>
      <c r="D42" s="103">
        <v>0</v>
      </c>
      <c r="E42" s="103">
        <v>0</v>
      </c>
      <c r="F42" s="103">
        <v>0</v>
      </c>
      <c r="G42" s="103">
        <v>0</v>
      </c>
    </row>
    <row r="43" spans="1:7" x14ac:dyDescent="0.25">
      <c r="A43" s="103" t="s">
        <v>114</v>
      </c>
      <c r="B43" s="103"/>
      <c r="C43" s="103">
        <v>2685.93</v>
      </c>
      <c r="D43" s="103">
        <v>0</v>
      </c>
      <c r="E43" s="103">
        <v>0</v>
      </c>
      <c r="F43" s="103">
        <v>0</v>
      </c>
      <c r="G43" s="103">
        <v>0</v>
      </c>
    </row>
    <row r="44" spans="1:7" x14ac:dyDescent="0.25">
      <c r="A44" s="105" t="s">
        <v>108</v>
      </c>
      <c r="B44" s="105"/>
      <c r="C44" s="104">
        <v>5782.5</v>
      </c>
      <c r="D44" s="104">
        <v>0</v>
      </c>
      <c r="E44" s="104">
        <v>0</v>
      </c>
      <c r="F44" s="104">
        <v>0</v>
      </c>
      <c r="G44" s="104">
        <v>0</v>
      </c>
    </row>
    <row r="45" spans="1:7" x14ac:dyDescent="0.25">
      <c r="A45" s="103" t="s">
        <v>112</v>
      </c>
      <c r="B45" s="103"/>
      <c r="C45" s="103">
        <v>5782.5</v>
      </c>
      <c r="D45" s="103">
        <v>0</v>
      </c>
      <c r="E45" s="103">
        <v>0</v>
      </c>
      <c r="F45" s="103">
        <v>0</v>
      </c>
      <c r="G45" s="103">
        <v>0</v>
      </c>
    </row>
    <row r="46" spans="1:7" x14ac:dyDescent="0.25">
      <c r="A46" s="103" t="s">
        <v>114</v>
      </c>
      <c r="B46" s="103"/>
      <c r="C46" s="103">
        <v>5782.5</v>
      </c>
      <c r="D46" s="103">
        <v>0</v>
      </c>
      <c r="E46" s="103">
        <v>0</v>
      </c>
      <c r="F46" s="103">
        <v>0</v>
      </c>
      <c r="G46" s="103">
        <v>0</v>
      </c>
    </row>
    <row r="47" spans="1:7" x14ac:dyDescent="0.25">
      <c r="A47" s="105" t="s">
        <v>109</v>
      </c>
      <c r="B47" s="105"/>
      <c r="C47" s="104">
        <v>231.66</v>
      </c>
      <c r="D47" s="104">
        <v>0</v>
      </c>
      <c r="E47" s="104">
        <v>0</v>
      </c>
      <c r="F47" s="104">
        <v>0</v>
      </c>
      <c r="G47" s="104">
        <v>0</v>
      </c>
    </row>
    <row r="48" spans="1:7" x14ac:dyDescent="0.25">
      <c r="A48" s="103" t="s">
        <v>112</v>
      </c>
      <c r="B48" s="103"/>
      <c r="C48" s="103">
        <v>231.66</v>
      </c>
      <c r="D48" s="103">
        <v>0</v>
      </c>
      <c r="E48" s="103">
        <v>0</v>
      </c>
      <c r="F48" s="103">
        <v>0</v>
      </c>
      <c r="G48" s="103">
        <v>0</v>
      </c>
    </row>
    <row r="49" spans="1:7" x14ac:dyDescent="0.25">
      <c r="A49" s="103" t="s">
        <v>114</v>
      </c>
      <c r="B49" s="103"/>
      <c r="C49" s="103">
        <v>231.66</v>
      </c>
      <c r="D49" s="103">
        <v>0</v>
      </c>
      <c r="E49" s="103">
        <v>0</v>
      </c>
      <c r="F49" s="103">
        <v>0</v>
      </c>
      <c r="G49" s="103">
        <v>0</v>
      </c>
    </row>
    <row r="50" spans="1:7" x14ac:dyDescent="0.25">
      <c r="A50" s="107" t="s">
        <v>118</v>
      </c>
      <c r="B50" s="107"/>
      <c r="C50" s="106">
        <v>1000</v>
      </c>
      <c r="D50" s="106">
        <v>3000</v>
      </c>
      <c r="E50" s="106">
        <v>2000</v>
      </c>
      <c r="F50" s="106">
        <v>2000</v>
      </c>
      <c r="G50" s="106">
        <v>2000</v>
      </c>
    </row>
    <row r="51" spans="1:7" x14ac:dyDescent="0.25">
      <c r="A51" s="105" t="s">
        <v>95</v>
      </c>
      <c r="B51" s="105"/>
      <c r="C51" s="104">
        <v>1000</v>
      </c>
      <c r="D51" s="104">
        <v>3000</v>
      </c>
      <c r="E51" s="104">
        <v>2000</v>
      </c>
      <c r="F51" s="104">
        <v>2000</v>
      </c>
      <c r="G51" s="104">
        <v>2000</v>
      </c>
    </row>
    <row r="52" spans="1:7" x14ac:dyDescent="0.25">
      <c r="A52" s="103" t="s">
        <v>112</v>
      </c>
      <c r="B52" s="103"/>
      <c r="C52" s="103">
        <v>485</v>
      </c>
      <c r="D52" s="103">
        <v>3000</v>
      </c>
      <c r="E52" s="103">
        <v>2000</v>
      </c>
      <c r="F52" s="103">
        <v>2000</v>
      </c>
      <c r="G52" s="103">
        <v>2000</v>
      </c>
    </row>
    <row r="53" spans="1:7" x14ac:dyDescent="0.25">
      <c r="A53" s="103" t="s">
        <v>114</v>
      </c>
      <c r="B53" s="103"/>
      <c r="C53" s="103">
        <v>485</v>
      </c>
      <c r="D53" s="103">
        <v>3000</v>
      </c>
      <c r="E53" s="103">
        <v>2000</v>
      </c>
      <c r="F53" s="103">
        <v>2000</v>
      </c>
      <c r="G53" s="103">
        <v>2000</v>
      </c>
    </row>
    <row r="54" spans="1:7" x14ac:dyDescent="0.25">
      <c r="A54" s="103" t="s">
        <v>115</v>
      </c>
      <c r="B54" s="103"/>
      <c r="C54" s="103">
        <v>515</v>
      </c>
      <c r="D54" s="103">
        <v>0</v>
      </c>
      <c r="E54" s="103">
        <v>0</v>
      </c>
      <c r="F54" s="103">
        <v>0</v>
      </c>
      <c r="G54" s="103">
        <v>0</v>
      </c>
    </row>
    <row r="55" spans="1:7" x14ac:dyDescent="0.25">
      <c r="A55" s="103" t="s">
        <v>116</v>
      </c>
      <c r="B55" s="103"/>
      <c r="C55" s="103">
        <v>515</v>
      </c>
      <c r="D55" s="103">
        <v>0</v>
      </c>
      <c r="E55" s="103">
        <v>0</v>
      </c>
      <c r="F55" s="103">
        <v>0</v>
      </c>
      <c r="G55" s="103">
        <v>0</v>
      </c>
    </row>
    <row r="56" spans="1:7" x14ac:dyDescent="0.25">
      <c r="A56" s="107" t="s">
        <v>119</v>
      </c>
      <c r="B56" s="107"/>
      <c r="C56" s="106">
        <v>24</v>
      </c>
      <c r="D56" s="106">
        <v>50</v>
      </c>
      <c r="E56" s="106">
        <v>50</v>
      </c>
      <c r="F56" s="106">
        <v>50</v>
      </c>
      <c r="G56" s="106">
        <v>50</v>
      </c>
    </row>
    <row r="57" spans="1:7" x14ac:dyDescent="0.25">
      <c r="A57" s="105" t="s">
        <v>150</v>
      </c>
      <c r="B57" s="105"/>
      <c r="C57" s="104">
        <v>0</v>
      </c>
      <c r="D57" s="104">
        <v>0</v>
      </c>
      <c r="E57" s="104">
        <v>0</v>
      </c>
      <c r="F57" s="104">
        <v>0</v>
      </c>
      <c r="G57" s="104">
        <v>0</v>
      </c>
    </row>
    <row r="58" spans="1:7" x14ac:dyDescent="0.25">
      <c r="A58" s="105" t="s">
        <v>149</v>
      </c>
      <c r="B58" s="105"/>
      <c r="C58" s="104">
        <v>0</v>
      </c>
      <c r="D58" s="104">
        <v>0</v>
      </c>
      <c r="E58" s="104">
        <v>50</v>
      </c>
      <c r="F58" s="104">
        <v>50</v>
      </c>
      <c r="G58" s="104">
        <v>50</v>
      </c>
    </row>
    <row r="59" spans="1:7" x14ac:dyDescent="0.25">
      <c r="A59" s="111" t="s">
        <v>148</v>
      </c>
      <c r="B59" s="111"/>
      <c r="C59" s="110">
        <v>0</v>
      </c>
      <c r="D59" s="110">
        <v>0</v>
      </c>
      <c r="E59" s="110">
        <v>50</v>
      </c>
      <c r="F59" s="110">
        <v>50</v>
      </c>
      <c r="G59" s="110">
        <v>50</v>
      </c>
    </row>
    <row r="60" spans="1:7" x14ac:dyDescent="0.25">
      <c r="A60" s="103" t="s">
        <v>112</v>
      </c>
      <c r="B60" s="103"/>
      <c r="C60" s="103">
        <v>0</v>
      </c>
      <c r="D60" s="103">
        <v>0</v>
      </c>
      <c r="E60" s="103">
        <v>50</v>
      </c>
      <c r="F60" s="103">
        <v>50</v>
      </c>
      <c r="G60" s="103">
        <v>50</v>
      </c>
    </row>
    <row r="61" spans="1:7" x14ac:dyDescent="0.25">
      <c r="A61" s="103" t="s">
        <v>114</v>
      </c>
      <c r="B61" s="103"/>
      <c r="C61" s="103">
        <v>0</v>
      </c>
      <c r="D61" s="103">
        <v>0</v>
      </c>
      <c r="E61" s="103">
        <v>50</v>
      </c>
      <c r="F61" s="103">
        <v>50</v>
      </c>
      <c r="G61" s="103">
        <v>50</v>
      </c>
    </row>
    <row r="62" spans="1:7" x14ac:dyDescent="0.25">
      <c r="A62" s="105" t="s">
        <v>99</v>
      </c>
      <c r="B62" s="105"/>
      <c r="C62" s="104">
        <v>24</v>
      </c>
      <c r="D62" s="104">
        <v>50</v>
      </c>
      <c r="E62" s="104">
        <v>0</v>
      </c>
      <c r="F62" s="104">
        <v>0</v>
      </c>
      <c r="G62" s="104">
        <v>0</v>
      </c>
    </row>
    <row r="63" spans="1:7" x14ac:dyDescent="0.25">
      <c r="A63" s="105" t="s">
        <v>147</v>
      </c>
      <c r="B63" s="105"/>
      <c r="C63" s="104">
        <v>0</v>
      </c>
      <c r="D63" s="104">
        <v>0</v>
      </c>
      <c r="E63" s="104">
        <v>0</v>
      </c>
      <c r="F63" s="104">
        <v>0</v>
      </c>
      <c r="G63" s="104">
        <v>0</v>
      </c>
    </row>
    <row r="64" spans="1:7" x14ac:dyDescent="0.25">
      <c r="A64" s="103" t="s">
        <v>112</v>
      </c>
      <c r="B64" s="103"/>
      <c r="C64" s="103">
        <v>24</v>
      </c>
      <c r="D64" s="103">
        <v>50</v>
      </c>
      <c r="E64" s="103">
        <v>0</v>
      </c>
      <c r="F64" s="103">
        <v>0</v>
      </c>
      <c r="G64" s="103">
        <v>0</v>
      </c>
    </row>
    <row r="65" spans="1:7" x14ac:dyDescent="0.25">
      <c r="A65" s="103" t="s">
        <v>114</v>
      </c>
      <c r="B65" s="103"/>
      <c r="C65" s="103">
        <v>24</v>
      </c>
      <c r="D65" s="103">
        <v>50</v>
      </c>
      <c r="E65" s="103">
        <v>0</v>
      </c>
      <c r="F65" s="103">
        <v>0</v>
      </c>
      <c r="G65" s="103">
        <v>0</v>
      </c>
    </row>
    <row r="66" spans="1:7" x14ac:dyDescent="0.25">
      <c r="A66" s="107" t="s">
        <v>120</v>
      </c>
      <c r="B66" s="107"/>
      <c r="C66" s="106">
        <v>12051.79</v>
      </c>
      <c r="D66" s="106">
        <v>14800</v>
      </c>
      <c r="E66" s="106">
        <v>11500</v>
      </c>
      <c r="F66" s="106">
        <v>11500</v>
      </c>
      <c r="G66" s="106">
        <v>11500</v>
      </c>
    </row>
    <row r="67" spans="1:7" x14ac:dyDescent="0.25">
      <c r="A67" s="105" t="s">
        <v>95</v>
      </c>
      <c r="B67" s="105"/>
      <c r="C67" s="104">
        <v>5216.6000000000004</v>
      </c>
      <c r="D67" s="104">
        <v>5500</v>
      </c>
      <c r="E67" s="104">
        <v>5500</v>
      </c>
      <c r="F67" s="104">
        <v>5500</v>
      </c>
      <c r="G67" s="104">
        <v>5500</v>
      </c>
    </row>
    <row r="68" spans="1:7" x14ac:dyDescent="0.25">
      <c r="A68" s="103" t="s">
        <v>112</v>
      </c>
      <c r="B68" s="103"/>
      <c r="C68" s="103">
        <v>5216.6000000000004</v>
      </c>
      <c r="D68" s="103">
        <v>5500</v>
      </c>
      <c r="E68" s="103">
        <v>5500</v>
      </c>
      <c r="F68" s="103">
        <v>5500</v>
      </c>
      <c r="G68" s="103">
        <v>5500</v>
      </c>
    </row>
    <row r="69" spans="1:7" x14ac:dyDescent="0.25">
      <c r="A69" s="103" t="s">
        <v>114</v>
      </c>
      <c r="B69" s="103"/>
      <c r="C69" s="103">
        <v>1855.68</v>
      </c>
      <c r="D69" s="103">
        <v>1900</v>
      </c>
      <c r="E69" s="103">
        <v>1700</v>
      </c>
      <c r="F69" s="103">
        <v>1700</v>
      </c>
      <c r="G69" s="103">
        <v>1700</v>
      </c>
    </row>
    <row r="70" spans="1:7" x14ac:dyDescent="0.25">
      <c r="A70" s="103" t="s">
        <v>113</v>
      </c>
      <c r="B70" s="103"/>
      <c r="C70" s="103">
        <v>3360.92</v>
      </c>
      <c r="D70" s="103">
        <v>3600</v>
      </c>
      <c r="E70" s="103">
        <v>3800</v>
      </c>
      <c r="F70" s="103">
        <v>3800</v>
      </c>
      <c r="G70" s="103">
        <v>3800</v>
      </c>
    </row>
    <row r="71" spans="1:7" x14ac:dyDescent="0.25">
      <c r="A71" s="105" t="s">
        <v>102</v>
      </c>
      <c r="B71" s="105"/>
      <c r="C71" s="104">
        <v>6835.19</v>
      </c>
      <c r="D71" s="104">
        <v>9300</v>
      </c>
      <c r="E71" s="104">
        <v>6000</v>
      </c>
      <c r="F71" s="104">
        <v>6000</v>
      </c>
      <c r="G71" s="104">
        <v>6000</v>
      </c>
    </row>
    <row r="72" spans="1:7" x14ac:dyDescent="0.25">
      <c r="A72" s="103" t="s">
        <v>112</v>
      </c>
      <c r="B72" s="103"/>
      <c r="C72" s="103">
        <v>5736.19</v>
      </c>
      <c r="D72" s="103">
        <v>8000</v>
      </c>
      <c r="E72" s="103">
        <v>5000</v>
      </c>
      <c r="F72" s="103">
        <v>5000</v>
      </c>
      <c r="G72" s="103">
        <v>5000</v>
      </c>
    </row>
    <row r="73" spans="1:7" x14ac:dyDescent="0.25">
      <c r="A73" s="103" t="s">
        <v>114</v>
      </c>
      <c r="B73" s="103"/>
      <c r="C73" s="103">
        <v>5736.19</v>
      </c>
      <c r="D73" s="103">
        <v>8000</v>
      </c>
      <c r="E73" s="103">
        <v>5000</v>
      </c>
      <c r="F73" s="103">
        <v>5000</v>
      </c>
      <c r="G73" s="103">
        <v>5000</v>
      </c>
    </row>
    <row r="74" spans="1:7" x14ac:dyDescent="0.25">
      <c r="A74" s="103" t="s">
        <v>115</v>
      </c>
      <c r="B74" s="103"/>
      <c r="C74" s="103">
        <v>1099</v>
      </c>
      <c r="D74" s="103">
        <v>1300</v>
      </c>
      <c r="E74" s="103">
        <v>1000</v>
      </c>
      <c r="F74" s="103">
        <v>1000</v>
      </c>
      <c r="G74" s="103">
        <v>1000</v>
      </c>
    </row>
    <row r="75" spans="1:7" x14ac:dyDescent="0.25">
      <c r="A75" s="103" t="s">
        <v>116</v>
      </c>
      <c r="B75" s="103"/>
      <c r="C75" s="103">
        <v>1099</v>
      </c>
      <c r="D75" s="103">
        <v>1300</v>
      </c>
      <c r="E75" s="103">
        <v>1000</v>
      </c>
      <c r="F75" s="103">
        <v>1000</v>
      </c>
      <c r="G75" s="103">
        <v>1000</v>
      </c>
    </row>
    <row r="76" spans="1:7" x14ac:dyDescent="0.25">
      <c r="A76" s="107" t="s">
        <v>121</v>
      </c>
      <c r="B76" s="107"/>
      <c r="C76" s="106">
        <v>117.6</v>
      </c>
      <c r="D76" s="106">
        <v>130</v>
      </c>
      <c r="E76" s="106">
        <v>150</v>
      </c>
      <c r="F76" s="106">
        <v>150</v>
      </c>
      <c r="G76" s="106">
        <v>150</v>
      </c>
    </row>
    <row r="77" spans="1:7" x14ac:dyDescent="0.25">
      <c r="A77" s="105" t="s">
        <v>102</v>
      </c>
      <c r="B77" s="105"/>
      <c r="C77" s="104">
        <v>117.6</v>
      </c>
      <c r="D77" s="104">
        <v>130</v>
      </c>
      <c r="E77" s="104">
        <v>150</v>
      </c>
      <c r="F77" s="104">
        <v>150</v>
      </c>
      <c r="G77" s="104">
        <v>150</v>
      </c>
    </row>
    <row r="78" spans="1:7" x14ac:dyDescent="0.25">
      <c r="A78" s="103" t="s">
        <v>112</v>
      </c>
      <c r="B78" s="103"/>
      <c r="C78" s="103">
        <v>117.6</v>
      </c>
      <c r="D78" s="103">
        <v>130</v>
      </c>
      <c r="E78" s="103">
        <v>150</v>
      </c>
      <c r="F78" s="103">
        <v>150</v>
      </c>
      <c r="G78" s="103">
        <v>150</v>
      </c>
    </row>
    <row r="79" spans="1:7" x14ac:dyDescent="0.25">
      <c r="A79" s="103" t="s">
        <v>146</v>
      </c>
      <c r="B79" s="103"/>
      <c r="C79" s="103">
        <v>117.6</v>
      </c>
      <c r="D79" s="103">
        <v>130</v>
      </c>
      <c r="E79" s="103">
        <v>150</v>
      </c>
      <c r="F79" s="103">
        <v>150</v>
      </c>
      <c r="G79" s="103">
        <v>150</v>
      </c>
    </row>
    <row r="80" spans="1:7" x14ac:dyDescent="0.25">
      <c r="A80" s="107" t="s">
        <v>122</v>
      </c>
      <c r="B80" s="107"/>
      <c r="C80" s="106">
        <v>1311835.93</v>
      </c>
      <c r="D80" s="106">
        <v>1572500</v>
      </c>
      <c r="E80" s="106">
        <v>1707000</v>
      </c>
      <c r="F80" s="106">
        <v>1707000</v>
      </c>
      <c r="G80" s="106">
        <v>1707000</v>
      </c>
    </row>
    <row r="81" spans="1:7" x14ac:dyDescent="0.25">
      <c r="A81" s="105" t="s">
        <v>103</v>
      </c>
      <c r="B81" s="105"/>
      <c r="C81" s="104">
        <v>1311835.93</v>
      </c>
      <c r="D81" s="104">
        <v>1572500</v>
      </c>
      <c r="E81" s="104">
        <v>1707000</v>
      </c>
      <c r="F81" s="104">
        <v>1707000</v>
      </c>
      <c r="G81" s="104">
        <v>1707000</v>
      </c>
    </row>
    <row r="82" spans="1:7" x14ac:dyDescent="0.25">
      <c r="A82" s="103" t="s">
        <v>112</v>
      </c>
      <c r="B82" s="103"/>
      <c r="C82" s="103">
        <v>1311835.93</v>
      </c>
      <c r="D82" s="103">
        <v>1572500</v>
      </c>
      <c r="E82" s="103">
        <v>1707000</v>
      </c>
      <c r="F82" s="103">
        <v>1707000</v>
      </c>
      <c r="G82" s="103">
        <v>1707000</v>
      </c>
    </row>
    <row r="83" spans="1:7" x14ac:dyDescent="0.25">
      <c r="A83" s="103" t="s">
        <v>117</v>
      </c>
      <c r="B83" s="103"/>
      <c r="C83" s="103">
        <v>1273560.44</v>
      </c>
      <c r="D83" s="103">
        <v>1532000</v>
      </c>
      <c r="E83" s="103">
        <v>1658000</v>
      </c>
      <c r="F83" s="103">
        <v>1658000</v>
      </c>
      <c r="G83" s="103">
        <v>1658000</v>
      </c>
    </row>
    <row r="84" spans="1:7" x14ac:dyDescent="0.25">
      <c r="A84" s="103" t="s">
        <v>114</v>
      </c>
      <c r="B84" s="103"/>
      <c r="C84" s="103">
        <v>38275.49</v>
      </c>
      <c r="D84" s="103">
        <v>40500</v>
      </c>
      <c r="E84" s="103">
        <v>49000</v>
      </c>
      <c r="F84" s="103">
        <v>49000</v>
      </c>
      <c r="G84" s="103">
        <v>49000</v>
      </c>
    </row>
    <row r="85" spans="1:7" x14ac:dyDescent="0.25">
      <c r="A85" s="107" t="s">
        <v>123</v>
      </c>
      <c r="B85" s="107"/>
      <c r="C85" s="106">
        <v>19005.54</v>
      </c>
      <c r="D85" s="106">
        <v>22000</v>
      </c>
      <c r="E85" s="106">
        <v>24000</v>
      </c>
      <c r="F85" s="106">
        <v>24000</v>
      </c>
      <c r="G85" s="106">
        <v>24000</v>
      </c>
    </row>
    <row r="86" spans="1:7" x14ac:dyDescent="0.25">
      <c r="A86" s="105" t="s">
        <v>102</v>
      </c>
      <c r="B86" s="105"/>
      <c r="C86" s="104">
        <v>19005.54</v>
      </c>
      <c r="D86" s="104">
        <v>22000</v>
      </c>
      <c r="E86" s="104">
        <v>24000</v>
      </c>
      <c r="F86" s="104">
        <v>24000</v>
      </c>
      <c r="G86" s="104">
        <v>24000</v>
      </c>
    </row>
    <row r="87" spans="1:7" x14ac:dyDescent="0.25">
      <c r="A87" s="103" t="s">
        <v>112</v>
      </c>
      <c r="B87" s="103"/>
      <c r="C87" s="103">
        <v>19005.54</v>
      </c>
      <c r="D87" s="103">
        <v>22000</v>
      </c>
      <c r="E87" s="103">
        <v>24000</v>
      </c>
      <c r="F87" s="103">
        <v>24000</v>
      </c>
      <c r="G87" s="103">
        <v>24000</v>
      </c>
    </row>
    <row r="88" spans="1:7" x14ac:dyDescent="0.25">
      <c r="A88" s="103" t="s">
        <v>114</v>
      </c>
      <c r="B88" s="103"/>
      <c r="C88" s="103">
        <v>19005.54</v>
      </c>
      <c r="D88" s="103">
        <v>22000</v>
      </c>
      <c r="E88" s="103">
        <v>24000</v>
      </c>
      <c r="F88" s="103">
        <v>24000</v>
      </c>
      <c r="G88" s="103">
        <v>24000</v>
      </c>
    </row>
    <row r="89" spans="1:7" x14ac:dyDescent="0.25">
      <c r="A89" s="107" t="s">
        <v>124</v>
      </c>
      <c r="B89" s="107"/>
      <c r="C89" s="106">
        <v>5249</v>
      </c>
      <c r="D89" s="106">
        <v>5305</v>
      </c>
      <c r="E89" s="106">
        <v>5300</v>
      </c>
      <c r="F89" s="106">
        <v>5300</v>
      </c>
      <c r="G89" s="106">
        <v>5300</v>
      </c>
    </row>
    <row r="90" spans="1:7" x14ac:dyDescent="0.25">
      <c r="A90" s="105" t="s">
        <v>95</v>
      </c>
      <c r="B90" s="105"/>
      <c r="C90" s="104">
        <v>5249</v>
      </c>
      <c r="D90" s="104">
        <v>5305</v>
      </c>
      <c r="E90" s="104">
        <v>5300</v>
      </c>
      <c r="F90" s="104">
        <v>5300</v>
      </c>
      <c r="G90" s="104">
        <v>5300</v>
      </c>
    </row>
    <row r="91" spans="1:7" x14ac:dyDescent="0.25">
      <c r="A91" s="103" t="s">
        <v>112</v>
      </c>
      <c r="B91" s="103"/>
      <c r="C91" s="103">
        <v>5249</v>
      </c>
      <c r="D91" s="103">
        <v>5305</v>
      </c>
      <c r="E91" s="103">
        <v>5300</v>
      </c>
      <c r="F91" s="103">
        <v>5300</v>
      </c>
      <c r="G91" s="103">
        <v>5300</v>
      </c>
    </row>
    <row r="92" spans="1:7" x14ac:dyDescent="0.25">
      <c r="A92" s="103" t="s">
        <v>113</v>
      </c>
      <c r="B92" s="103"/>
      <c r="C92" s="103">
        <v>5249</v>
      </c>
      <c r="D92" s="103">
        <v>5305</v>
      </c>
      <c r="E92" s="103">
        <v>5300</v>
      </c>
      <c r="F92" s="103">
        <v>5300</v>
      </c>
      <c r="G92" s="103">
        <v>5300</v>
      </c>
    </row>
    <row r="93" spans="1:7" x14ac:dyDescent="0.25">
      <c r="A93" s="107" t="s">
        <v>125</v>
      </c>
      <c r="B93" s="107"/>
      <c r="C93" s="106">
        <v>3887.44</v>
      </c>
      <c r="D93" s="106">
        <v>13236</v>
      </c>
      <c r="E93" s="106">
        <v>4200</v>
      </c>
      <c r="F93" s="106">
        <v>6200</v>
      </c>
      <c r="G93" s="106">
        <v>6200</v>
      </c>
    </row>
    <row r="94" spans="1:7" x14ac:dyDescent="0.25">
      <c r="A94" s="105" t="s">
        <v>98</v>
      </c>
      <c r="B94" s="105"/>
      <c r="C94" s="104">
        <v>2932.19</v>
      </c>
      <c r="D94" s="104">
        <v>11850</v>
      </c>
      <c r="E94" s="104">
        <v>4000</v>
      </c>
      <c r="F94" s="104">
        <v>6000</v>
      </c>
      <c r="G94" s="104">
        <v>6000</v>
      </c>
    </row>
    <row r="95" spans="1:7" x14ac:dyDescent="0.25">
      <c r="A95" s="103" t="s">
        <v>115</v>
      </c>
      <c r="B95" s="103"/>
      <c r="C95" s="103">
        <v>2932.19</v>
      </c>
      <c r="D95" s="103">
        <v>11850</v>
      </c>
      <c r="E95" s="103">
        <v>4000</v>
      </c>
      <c r="F95" s="103">
        <v>6000</v>
      </c>
      <c r="G95" s="103">
        <v>6000</v>
      </c>
    </row>
    <row r="96" spans="1:7" x14ac:dyDescent="0.25">
      <c r="A96" s="103" t="s">
        <v>116</v>
      </c>
      <c r="B96" s="103"/>
      <c r="C96" s="103">
        <v>2932.19</v>
      </c>
      <c r="D96" s="103">
        <v>11850</v>
      </c>
      <c r="E96" s="103">
        <v>4000</v>
      </c>
      <c r="F96" s="103">
        <v>6000</v>
      </c>
      <c r="G96" s="103">
        <v>6000</v>
      </c>
    </row>
    <row r="97" spans="1:7" x14ac:dyDescent="0.25">
      <c r="A97" s="105" t="s">
        <v>105</v>
      </c>
      <c r="B97" s="105"/>
      <c r="C97" s="104">
        <v>10.5</v>
      </c>
      <c r="D97" s="104">
        <v>1300</v>
      </c>
      <c r="E97" s="104">
        <v>200</v>
      </c>
      <c r="F97" s="104">
        <v>200</v>
      </c>
      <c r="G97" s="104">
        <v>200</v>
      </c>
    </row>
    <row r="98" spans="1:7" x14ac:dyDescent="0.25">
      <c r="A98" s="103" t="s">
        <v>112</v>
      </c>
      <c r="B98" s="103"/>
      <c r="C98" s="103">
        <v>10.5</v>
      </c>
      <c r="D98" s="103">
        <v>100</v>
      </c>
      <c r="E98" s="103">
        <v>100</v>
      </c>
      <c r="F98" s="103">
        <v>100</v>
      </c>
      <c r="G98" s="103">
        <v>100</v>
      </c>
    </row>
    <row r="99" spans="1:7" x14ac:dyDescent="0.25">
      <c r="A99" s="103" t="s">
        <v>114</v>
      </c>
      <c r="B99" s="103"/>
      <c r="C99" s="103">
        <v>10.5</v>
      </c>
      <c r="D99" s="103">
        <v>100</v>
      </c>
      <c r="E99" s="103">
        <v>100</v>
      </c>
      <c r="F99" s="103">
        <v>100</v>
      </c>
      <c r="G99" s="103">
        <v>100</v>
      </c>
    </row>
    <row r="100" spans="1:7" x14ac:dyDescent="0.25">
      <c r="A100" s="103" t="s">
        <v>115</v>
      </c>
      <c r="B100" s="103"/>
      <c r="C100" s="103">
        <v>0</v>
      </c>
      <c r="D100" s="103">
        <v>1200</v>
      </c>
      <c r="E100" s="103">
        <v>100</v>
      </c>
      <c r="F100" s="103">
        <v>100</v>
      </c>
      <c r="G100" s="103">
        <v>100</v>
      </c>
    </row>
    <row r="101" spans="1:7" x14ac:dyDescent="0.25">
      <c r="A101" s="103" t="s">
        <v>116</v>
      </c>
      <c r="B101" s="103"/>
      <c r="C101" s="103">
        <v>0</v>
      </c>
      <c r="D101" s="103">
        <v>1200</v>
      </c>
      <c r="E101" s="103">
        <v>100</v>
      </c>
      <c r="F101" s="103">
        <v>100</v>
      </c>
      <c r="G101" s="103">
        <v>100</v>
      </c>
    </row>
    <row r="102" spans="1:7" x14ac:dyDescent="0.25">
      <c r="A102" s="105" t="s">
        <v>145</v>
      </c>
      <c r="B102" s="105"/>
      <c r="C102" s="104">
        <v>0</v>
      </c>
      <c r="D102" s="104">
        <v>86</v>
      </c>
      <c r="E102" s="104">
        <v>0</v>
      </c>
      <c r="F102" s="104">
        <v>0</v>
      </c>
      <c r="G102" s="104">
        <v>0</v>
      </c>
    </row>
    <row r="103" spans="1:7" x14ac:dyDescent="0.25">
      <c r="A103" s="103" t="s">
        <v>115</v>
      </c>
      <c r="B103" s="103"/>
      <c r="C103" s="103">
        <v>0</v>
      </c>
      <c r="D103" s="103">
        <v>86</v>
      </c>
      <c r="E103" s="103">
        <v>0</v>
      </c>
      <c r="F103" s="103">
        <v>0</v>
      </c>
      <c r="G103" s="103">
        <v>0</v>
      </c>
    </row>
    <row r="104" spans="1:7" x14ac:dyDescent="0.25">
      <c r="A104" s="103" t="s">
        <v>116</v>
      </c>
      <c r="B104" s="103"/>
      <c r="C104" s="103">
        <v>0</v>
      </c>
      <c r="D104" s="103">
        <v>86</v>
      </c>
      <c r="E104" s="103">
        <v>0</v>
      </c>
      <c r="F104" s="103">
        <v>0</v>
      </c>
      <c r="G104" s="103">
        <v>0</v>
      </c>
    </row>
    <row r="105" spans="1:7" x14ac:dyDescent="0.25">
      <c r="A105" s="105" t="s">
        <v>106</v>
      </c>
      <c r="B105" s="105"/>
      <c r="C105" s="104">
        <v>611</v>
      </c>
      <c r="D105" s="104">
        <v>0</v>
      </c>
      <c r="E105" s="104">
        <v>0</v>
      </c>
      <c r="F105" s="104">
        <v>0</v>
      </c>
      <c r="G105" s="104">
        <v>0</v>
      </c>
    </row>
    <row r="106" spans="1:7" x14ac:dyDescent="0.25">
      <c r="A106" s="103" t="s">
        <v>115</v>
      </c>
      <c r="B106" s="103"/>
      <c r="C106" s="103">
        <v>611</v>
      </c>
      <c r="D106" s="103">
        <v>0</v>
      </c>
      <c r="E106" s="103">
        <v>0</v>
      </c>
      <c r="F106" s="103">
        <v>0</v>
      </c>
      <c r="G106" s="103">
        <v>0</v>
      </c>
    </row>
    <row r="107" spans="1:7" x14ac:dyDescent="0.25">
      <c r="A107" s="103" t="s">
        <v>116</v>
      </c>
      <c r="B107" s="103"/>
      <c r="C107" s="103">
        <v>611</v>
      </c>
      <c r="D107" s="103">
        <v>0</v>
      </c>
      <c r="E107" s="103">
        <v>0</v>
      </c>
      <c r="F107" s="103">
        <v>0</v>
      </c>
      <c r="G107" s="103">
        <v>0</v>
      </c>
    </row>
    <row r="108" spans="1:7" x14ac:dyDescent="0.25">
      <c r="A108" s="105" t="s">
        <v>107</v>
      </c>
      <c r="B108" s="105"/>
      <c r="C108" s="104">
        <v>333.75</v>
      </c>
      <c r="D108" s="104">
        <v>0</v>
      </c>
      <c r="E108" s="104">
        <v>0</v>
      </c>
      <c r="F108" s="104">
        <v>0</v>
      </c>
      <c r="G108" s="104">
        <v>0</v>
      </c>
    </row>
    <row r="109" spans="1:7" x14ac:dyDescent="0.25">
      <c r="A109" s="103" t="s">
        <v>115</v>
      </c>
      <c r="B109" s="103"/>
      <c r="C109" s="103">
        <v>333.75</v>
      </c>
      <c r="D109" s="103">
        <v>0</v>
      </c>
      <c r="E109" s="103">
        <v>0</v>
      </c>
      <c r="F109" s="103">
        <v>0</v>
      </c>
      <c r="G109" s="103">
        <v>0</v>
      </c>
    </row>
    <row r="110" spans="1:7" x14ac:dyDescent="0.25">
      <c r="A110" s="103" t="s">
        <v>116</v>
      </c>
      <c r="B110" s="103"/>
      <c r="C110" s="103">
        <v>333.75</v>
      </c>
      <c r="D110" s="103">
        <v>0</v>
      </c>
      <c r="E110" s="103">
        <v>0</v>
      </c>
      <c r="F110" s="103">
        <v>0</v>
      </c>
      <c r="G110" s="103">
        <v>0</v>
      </c>
    </row>
    <row r="111" spans="1:7" x14ac:dyDescent="0.25">
      <c r="A111" s="107" t="s">
        <v>126</v>
      </c>
      <c r="B111" s="107"/>
      <c r="C111" s="106">
        <v>5811.85</v>
      </c>
      <c r="D111" s="106">
        <v>7200</v>
      </c>
      <c r="E111" s="106">
        <v>8000</v>
      </c>
      <c r="F111" s="106">
        <v>8000</v>
      </c>
      <c r="G111" s="106">
        <v>8000</v>
      </c>
    </row>
    <row r="112" spans="1:7" x14ac:dyDescent="0.25">
      <c r="A112" s="105" t="s">
        <v>95</v>
      </c>
      <c r="B112" s="105"/>
      <c r="C112" s="104">
        <v>2443.1999999999998</v>
      </c>
      <c r="D112" s="104">
        <v>2500</v>
      </c>
      <c r="E112" s="104">
        <v>2500</v>
      </c>
      <c r="F112" s="104">
        <v>2500</v>
      </c>
      <c r="G112" s="104">
        <v>2500</v>
      </c>
    </row>
    <row r="113" spans="1:7" x14ac:dyDescent="0.25">
      <c r="A113" s="103" t="s">
        <v>112</v>
      </c>
      <c r="B113" s="103"/>
      <c r="C113" s="103">
        <v>2443.1999999999998</v>
      </c>
      <c r="D113" s="103">
        <v>2500</v>
      </c>
      <c r="E113" s="103">
        <v>2500</v>
      </c>
      <c r="F113" s="103">
        <v>2500</v>
      </c>
      <c r="G113" s="103">
        <v>2500</v>
      </c>
    </row>
    <row r="114" spans="1:7" x14ac:dyDescent="0.25">
      <c r="A114" s="103" t="s">
        <v>113</v>
      </c>
      <c r="B114" s="103"/>
      <c r="C114" s="103">
        <v>2443.1999999999998</v>
      </c>
      <c r="D114" s="103">
        <v>2500</v>
      </c>
      <c r="E114" s="103">
        <v>2500</v>
      </c>
      <c r="F114" s="103">
        <v>2500</v>
      </c>
      <c r="G114" s="103">
        <v>2500</v>
      </c>
    </row>
    <row r="115" spans="1:7" x14ac:dyDescent="0.25">
      <c r="A115" s="105" t="s">
        <v>102</v>
      </c>
      <c r="B115" s="105"/>
      <c r="C115" s="104">
        <v>3368.65</v>
      </c>
      <c r="D115" s="104">
        <v>4700</v>
      </c>
      <c r="E115" s="104">
        <v>5500</v>
      </c>
      <c r="F115" s="104">
        <v>5500</v>
      </c>
      <c r="G115" s="104">
        <v>5500</v>
      </c>
    </row>
    <row r="116" spans="1:7" x14ac:dyDescent="0.25">
      <c r="A116" s="103" t="s">
        <v>115</v>
      </c>
      <c r="B116" s="103"/>
      <c r="C116" s="103">
        <v>3368.65</v>
      </c>
      <c r="D116" s="103">
        <v>4700</v>
      </c>
      <c r="E116" s="103">
        <v>5500</v>
      </c>
      <c r="F116" s="103">
        <v>5500</v>
      </c>
      <c r="G116" s="103">
        <v>5500</v>
      </c>
    </row>
    <row r="117" spans="1:7" x14ac:dyDescent="0.25">
      <c r="A117" s="103" t="s">
        <v>116</v>
      </c>
      <c r="B117" s="103"/>
      <c r="C117" s="103">
        <v>3368.65</v>
      </c>
      <c r="D117" s="103">
        <v>4700</v>
      </c>
      <c r="E117" s="103">
        <v>5500</v>
      </c>
      <c r="F117" s="103">
        <v>5500</v>
      </c>
      <c r="G117" s="103">
        <v>5500</v>
      </c>
    </row>
    <row r="118" spans="1:7" x14ac:dyDescent="0.25">
      <c r="A118" s="107" t="s">
        <v>127</v>
      </c>
      <c r="B118" s="107"/>
      <c r="C118" s="106">
        <v>73275.740000000005</v>
      </c>
      <c r="D118" s="106">
        <v>0</v>
      </c>
      <c r="E118" s="106">
        <v>0</v>
      </c>
      <c r="F118" s="106">
        <v>0</v>
      </c>
      <c r="G118" s="106">
        <v>0</v>
      </c>
    </row>
    <row r="119" spans="1:7" x14ac:dyDescent="0.25">
      <c r="A119" s="105" t="s">
        <v>95</v>
      </c>
      <c r="B119" s="105"/>
      <c r="C119" s="104">
        <v>12911.18</v>
      </c>
      <c r="D119" s="104">
        <v>0</v>
      </c>
      <c r="E119" s="104">
        <v>0</v>
      </c>
      <c r="F119" s="104">
        <v>0</v>
      </c>
      <c r="G119" s="104">
        <v>0</v>
      </c>
    </row>
    <row r="120" spans="1:7" x14ac:dyDescent="0.25">
      <c r="A120" s="103" t="s">
        <v>112</v>
      </c>
      <c r="B120" s="103"/>
      <c r="C120" s="103">
        <v>12911.18</v>
      </c>
      <c r="D120" s="103">
        <v>0</v>
      </c>
      <c r="E120" s="103">
        <v>0</v>
      </c>
      <c r="F120" s="103">
        <v>0</v>
      </c>
      <c r="G120" s="103">
        <v>0</v>
      </c>
    </row>
    <row r="121" spans="1:7" x14ac:dyDescent="0.25">
      <c r="A121" s="103" t="s">
        <v>117</v>
      </c>
      <c r="B121" s="103"/>
      <c r="C121" s="103">
        <v>12911.18</v>
      </c>
      <c r="D121" s="103">
        <v>0</v>
      </c>
      <c r="E121" s="103">
        <v>0</v>
      </c>
      <c r="F121" s="103">
        <v>0</v>
      </c>
      <c r="G121" s="103">
        <v>0</v>
      </c>
    </row>
    <row r="122" spans="1:7" x14ac:dyDescent="0.25">
      <c r="A122" s="105" t="s">
        <v>97</v>
      </c>
      <c r="B122" s="105"/>
      <c r="C122" s="104">
        <v>19000.400000000001</v>
      </c>
      <c r="D122" s="104">
        <v>0</v>
      </c>
      <c r="E122" s="104">
        <v>0</v>
      </c>
      <c r="F122" s="104">
        <v>0</v>
      </c>
      <c r="G122" s="104">
        <v>0</v>
      </c>
    </row>
    <row r="123" spans="1:7" x14ac:dyDescent="0.25">
      <c r="A123" s="103" t="s">
        <v>112</v>
      </c>
      <c r="B123" s="103"/>
      <c r="C123" s="103">
        <v>19000.400000000001</v>
      </c>
      <c r="D123" s="103">
        <v>0</v>
      </c>
      <c r="E123" s="103">
        <v>0</v>
      </c>
      <c r="F123" s="103">
        <v>0</v>
      </c>
      <c r="G123" s="103">
        <v>0</v>
      </c>
    </row>
    <row r="124" spans="1:7" x14ac:dyDescent="0.25">
      <c r="A124" s="103" t="s">
        <v>117</v>
      </c>
      <c r="B124" s="103"/>
      <c r="C124" s="103">
        <v>19000.400000000001</v>
      </c>
      <c r="D124" s="103">
        <v>0</v>
      </c>
      <c r="E124" s="103">
        <v>0</v>
      </c>
      <c r="F124" s="103">
        <v>0</v>
      </c>
      <c r="G124" s="103">
        <v>0</v>
      </c>
    </row>
    <row r="125" spans="1:7" x14ac:dyDescent="0.25">
      <c r="A125" s="105" t="s">
        <v>100</v>
      </c>
      <c r="B125" s="105"/>
      <c r="C125" s="104">
        <v>41364.160000000003</v>
      </c>
      <c r="D125" s="104">
        <v>0</v>
      </c>
      <c r="E125" s="104">
        <v>0</v>
      </c>
      <c r="F125" s="104">
        <v>0</v>
      </c>
      <c r="G125" s="104">
        <v>0</v>
      </c>
    </row>
    <row r="126" spans="1:7" x14ac:dyDescent="0.25">
      <c r="A126" s="103" t="s">
        <v>112</v>
      </c>
      <c r="B126" s="103"/>
      <c r="C126" s="103">
        <v>41364.160000000003</v>
      </c>
      <c r="D126" s="103">
        <v>0</v>
      </c>
      <c r="E126" s="103">
        <v>0</v>
      </c>
      <c r="F126" s="103">
        <v>0</v>
      </c>
      <c r="G126" s="103">
        <v>0</v>
      </c>
    </row>
    <row r="127" spans="1:7" x14ac:dyDescent="0.25">
      <c r="A127" s="103" t="s">
        <v>117</v>
      </c>
      <c r="B127" s="103"/>
      <c r="C127" s="103">
        <v>35959.040000000001</v>
      </c>
      <c r="D127" s="103">
        <v>0</v>
      </c>
      <c r="E127" s="103">
        <v>0</v>
      </c>
      <c r="F127" s="103">
        <v>0</v>
      </c>
      <c r="G127" s="103">
        <v>0</v>
      </c>
    </row>
    <row r="128" spans="1:7" x14ac:dyDescent="0.25">
      <c r="A128" s="103" t="s">
        <v>114</v>
      </c>
      <c r="B128" s="103"/>
      <c r="C128" s="103">
        <v>5405.12</v>
      </c>
      <c r="D128" s="103">
        <v>0</v>
      </c>
      <c r="E128" s="103">
        <v>0</v>
      </c>
      <c r="F128" s="103">
        <v>0</v>
      </c>
      <c r="G128" s="103">
        <v>0</v>
      </c>
    </row>
    <row r="129" spans="1:7" x14ac:dyDescent="0.25">
      <c r="A129" s="107" t="s">
        <v>128</v>
      </c>
      <c r="B129" s="107"/>
      <c r="C129" s="106">
        <v>45041.17</v>
      </c>
      <c r="D129" s="106">
        <v>209960</v>
      </c>
      <c r="E129" s="106">
        <v>212450</v>
      </c>
      <c r="F129" s="106">
        <v>195200</v>
      </c>
      <c r="G129" s="106">
        <v>195200</v>
      </c>
    </row>
    <row r="130" spans="1:7" x14ac:dyDescent="0.25">
      <c r="A130" s="105" t="s">
        <v>95</v>
      </c>
      <c r="B130" s="105"/>
      <c r="C130" s="104">
        <v>9818.98</v>
      </c>
      <c r="D130" s="104">
        <v>61719</v>
      </c>
      <c r="E130" s="104">
        <v>64235</v>
      </c>
      <c r="F130" s="104">
        <v>46985</v>
      </c>
      <c r="G130" s="104">
        <v>46985</v>
      </c>
    </row>
    <row r="131" spans="1:7" x14ac:dyDescent="0.25">
      <c r="A131" s="103" t="s">
        <v>112</v>
      </c>
      <c r="B131" s="103"/>
      <c r="C131" s="103">
        <v>9818.98</v>
      </c>
      <c r="D131" s="103">
        <v>61719</v>
      </c>
      <c r="E131" s="103">
        <v>64235</v>
      </c>
      <c r="F131" s="103">
        <v>46985</v>
      </c>
      <c r="G131" s="103">
        <v>46985</v>
      </c>
    </row>
    <row r="132" spans="1:7" x14ac:dyDescent="0.25">
      <c r="A132" s="103" t="s">
        <v>117</v>
      </c>
      <c r="B132" s="103"/>
      <c r="C132" s="103">
        <v>9818.98</v>
      </c>
      <c r="D132" s="103">
        <v>60419</v>
      </c>
      <c r="E132" s="103">
        <v>64235</v>
      </c>
      <c r="F132" s="103">
        <v>46985</v>
      </c>
      <c r="G132" s="103">
        <v>46985</v>
      </c>
    </row>
    <row r="133" spans="1:7" x14ac:dyDescent="0.25">
      <c r="A133" s="103" t="s">
        <v>114</v>
      </c>
      <c r="B133" s="103"/>
      <c r="C133" s="103">
        <v>0</v>
      </c>
      <c r="D133" s="103">
        <v>1300</v>
      </c>
      <c r="E133" s="103">
        <v>0</v>
      </c>
      <c r="F133" s="103">
        <v>0</v>
      </c>
      <c r="G133" s="103">
        <v>0</v>
      </c>
    </row>
    <row r="134" spans="1:7" x14ac:dyDescent="0.25">
      <c r="A134" s="105" t="s">
        <v>144</v>
      </c>
      <c r="B134" s="105"/>
      <c r="C134" s="104">
        <v>0</v>
      </c>
      <c r="D134" s="104">
        <v>0</v>
      </c>
      <c r="E134" s="104">
        <v>0</v>
      </c>
      <c r="F134" s="104">
        <v>0</v>
      </c>
      <c r="G134" s="104">
        <v>0</v>
      </c>
    </row>
    <row r="135" spans="1:7" x14ac:dyDescent="0.25">
      <c r="A135" s="105" t="s">
        <v>143</v>
      </c>
      <c r="B135" s="105"/>
      <c r="C135" s="104">
        <v>0</v>
      </c>
      <c r="D135" s="104">
        <v>0</v>
      </c>
      <c r="E135" s="104">
        <v>22235</v>
      </c>
      <c r="F135" s="104">
        <v>22235</v>
      </c>
      <c r="G135" s="104">
        <v>22235</v>
      </c>
    </row>
    <row r="136" spans="1:7" x14ac:dyDescent="0.25">
      <c r="A136" s="111" t="s">
        <v>142</v>
      </c>
      <c r="B136" s="111"/>
      <c r="C136" s="110">
        <v>0</v>
      </c>
      <c r="D136" s="110">
        <v>0</v>
      </c>
      <c r="E136" s="110">
        <v>22235</v>
      </c>
      <c r="F136" s="110">
        <v>22235</v>
      </c>
      <c r="G136" s="110">
        <v>22235</v>
      </c>
    </row>
    <row r="137" spans="1:7" x14ac:dyDescent="0.25">
      <c r="A137" s="103" t="s">
        <v>112</v>
      </c>
      <c r="B137" s="103"/>
      <c r="C137" s="103">
        <v>0</v>
      </c>
      <c r="D137" s="103">
        <v>0</v>
      </c>
      <c r="E137" s="103">
        <v>22235</v>
      </c>
      <c r="F137" s="103">
        <v>22235</v>
      </c>
      <c r="G137" s="103">
        <v>22235</v>
      </c>
    </row>
    <row r="138" spans="1:7" x14ac:dyDescent="0.25">
      <c r="A138" s="103" t="s">
        <v>117</v>
      </c>
      <c r="B138" s="103"/>
      <c r="C138" s="103">
        <v>0</v>
      </c>
      <c r="D138" s="103">
        <v>0</v>
      </c>
      <c r="E138" s="103">
        <v>22235</v>
      </c>
      <c r="F138" s="103">
        <v>22235</v>
      </c>
      <c r="G138" s="103">
        <v>22235</v>
      </c>
    </row>
    <row r="139" spans="1:7" x14ac:dyDescent="0.25">
      <c r="A139" s="105" t="s">
        <v>97</v>
      </c>
      <c r="B139" s="105"/>
      <c r="C139" s="104">
        <v>5283.33</v>
      </c>
      <c r="D139" s="104">
        <v>22298</v>
      </c>
      <c r="E139" s="104">
        <v>0</v>
      </c>
      <c r="F139" s="104">
        <v>0</v>
      </c>
      <c r="G139" s="104">
        <v>0</v>
      </c>
    </row>
    <row r="140" spans="1:7" x14ac:dyDescent="0.25">
      <c r="A140" s="103" t="s">
        <v>112</v>
      </c>
      <c r="B140" s="103"/>
      <c r="C140" s="103">
        <v>5283.33</v>
      </c>
      <c r="D140" s="103">
        <v>22298</v>
      </c>
      <c r="E140" s="103">
        <v>0</v>
      </c>
      <c r="F140" s="103">
        <v>0</v>
      </c>
      <c r="G140" s="103">
        <v>0</v>
      </c>
    </row>
    <row r="141" spans="1:7" x14ac:dyDescent="0.25">
      <c r="A141" s="103" t="s">
        <v>117</v>
      </c>
      <c r="B141" s="103"/>
      <c r="C141" s="103">
        <v>5283.33</v>
      </c>
      <c r="D141" s="103">
        <v>22298</v>
      </c>
      <c r="E141" s="103">
        <v>0</v>
      </c>
      <c r="F141" s="103">
        <v>0</v>
      </c>
      <c r="G141" s="103">
        <v>0</v>
      </c>
    </row>
    <row r="142" spans="1:7" x14ac:dyDescent="0.25">
      <c r="A142" s="105" t="s">
        <v>141</v>
      </c>
      <c r="B142" s="105"/>
      <c r="C142" s="104">
        <v>0</v>
      </c>
      <c r="D142" s="104">
        <v>0</v>
      </c>
      <c r="E142" s="104">
        <v>0</v>
      </c>
      <c r="F142" s="104">
        <v>0</v>
      </c>
      <c r="G142" s="104">
        <v>0</v>
      </c>
    </row>
    <row r="143" spans="1:7" x14ac:dyDescent="0.25">
      <c r="A143" s="105" t="s">
        <v>140</v>
      </c>
      <c r="B143" s="105"/>
      <c r="C143" s="104">
        <v>0</v>
      </c>
      <c r="D143" s="104">
        <v>0</v>
      </c>
      <c r="E143" s="104">
        <v>125980</v>
      </c>
      <c r="F143" s="104">
        <v>125980</v>
      </c>
      <c r="G143" s="104">
        <v>125980</v>
      </c>
    </row>
    <row r="144" spans="1:7" x14ac:dyDescent="0.25">
      <c r="A144" s="111" t="s">
        <v>139</v>
      </c>
      <c r="B144" s="111"/>
      <c r="C144" s="110">
        <v>0</v>
      </c>
      <c r="D144" s="110">
        <v>0</v>
      </c>
      <c r="E144" s="110">
        <v>125980</v>
      </c>
      <c r="F144" s="110">
        <v>125980</v>
      </c>
      <c r="G144" s="110">
        <v>125980</v>
      </c>
    </row>
    <row r="145" spans="1:7" x14ac:dyDescent="0.25">
      <c r="A145" s="103" t="s">
        <v>112</v>
      </c>
      <c r="B145" s="103"/>
      <c r="C145" s="103">
        <v>0</v>
      </c>
      <c r="D145" s="103">
        <v>0</v>
      </c>
      <c r="E145" s="103">
        <v>125980</v>
      </c>
      <c r="F145" s="103">
        <v>125980</v>
      </c>
      <c r="G145" s="103">
        <v>125980</v>
      </c>
    </row>
    <row r="146" spans="1:7" x14ac:dyDescent="0.25">
      <c r="A146" s="103" t="s">
        <v>117</v>
      </c>
      <c r="B146" s="103"/>
      <c r="C146" s="103">
        <v>0</v>
      </c>
      <c r="D146" s="103">
        <v>0</v>
      </c>
      <c r="E146" s="103">
        <v>114780</v>
      </c>
      <c r="F146" s="103">
        <v>114780</v>
      </c>
      <c r="G146" s="103">
        <v>114780</v>
      </c>
    </row>
    <row r="147" spans="1:7" x14ac:dyDescent="0.25">
      <c r="A147" s="103" t="s">
        <v>114</v>
      </c>
      <c r="B147" s="103"/>
      <c r="C147" s="103">
        <v>0</v>
      </c>
      <c r="D147" s="103">
        <v>0</v>
      </c>
      <c r="E147" s="103">
        <v>11200</v>
      </c>
      <c r="F147" s="103">
        <v>11200</v>
      </c>
      <c r="G147" s="103">
        <v>11200</v>
      </c>
    </row>
    <row r="148" spans="1:7" x14ac:dyDescent="0.25">
      <c r="A148" s="105" t="s">
        <v>100</v>
      </c>
      <c r="B148" s="105"/>
      <c r="C148" s="104">
        <v>29938.86</v>
      </c>
      <c r="D148" s="104">
        <v>125943</v>
      </c>
      <c r="E148" s="104">
        <v>0</v>
      </c>
      <c r="F148" s="104">
        <v>0</v>
      </c>
      <c r="G148" s="104">
        <v>0</v>
      </c>
    </row>
    <row r="149" spans="1:7" x14ac:dyDescent="0.25">
      <c r="A149" s="103" t="s">
        <v>112</v>
      </c>
      <c r="B149" s="103"/>
      <c r="C149" s="103">
        <v>29938.86</v>
      </c>
      <c r="D149" s="103">
        <v>125943</v>
      </c>
      <c r="E149" s="103">
        <v>0</v>
      </c>
      <c r="F149" s="103">
        <v>0</v>
      </c>
      <c r="G149" s="103">
        <v>0</v>
      </c>
    </row>
    <row r="150" spans="1:7" x14ac:dyDescent="0.25">
      <c r="A150" s="103" t="s">
        <v>117</v>
      </c>
      <c r="B150" s="103"/>
      <c r="C150" s="103">
        <v>26897.82</v>
      </c>
      <c r="D150" s="103">
        <v>116303</v>
      </c>
      <c r="E150" s="103">
        <v>0</v>
      </c>
      <c r="F150" s="103">
        <v>0</v>
      </c>
      <c r="G150" s="103">
        <v>0</v>
      </c>
    </row>
    <row r="151" spans="1:7" x14ac:dyDescent="0.25">
      <c r="A151" s="103" t="s">
        <v>114</v>
      </c>
      <c r="B151" s="103"/>
      <c r="C151" s="103">
        <v>3041.04</v>
      </c>
      <c r="D151" s="103">
        <v>9640</v>
      </c>
      <c r="E151" s="103">
        <v>0</v>
      </c>
      <c r="F151" s="103">
        <v>0</v>
      </c>
      <c r="G151" s="103">
        <v>0</v>
      </c>
    </row>
    <row r="152" spans="1:7" x14ac:dyDescent="0.25">
      <c r="A152" s="109" t="s">
        <v>138</v>
      </c>
      <c r="B152" s="109"/>
      <c r="C152" s="108">
        <v>0</v>
      </c>
      <c r="D152" s="108">
        <v>8301</v>
      </c>
      <c r="E152" s="108">
        <v>7000</v>
      </c>
      <c r="F152" s="108">
        <v>7000</v>
      </c>
      <c r="G152" s="108">
        <v>7000</v>
      </c>
    </row>
    <row r="153" spans="1:7" x14ac:dyDescent="0.25">
      <c r="A153" s="107" t="s">
        <v>137</v>
      </c>
      <c r="B153" s="107"/>
      <c r="C153" s="106">
        <v>0</v>
      </c>
      <c r="D153" s="106">
        <v>8301</v>
      </c>
      <c r="E153" s="106">
        <v>7000</v>
      </c>
      <c r="F153" s="106">
        <v>7000</v>
      </c>
      <c r="G153" s="106">
        <v>7000</v>
      </c>
    </row>
    <row r="154" spans="1:7" x14ac:dyDescent="0.25">
      <c r="A154" s="105" t="s">
        <v>104</v>
      </c>
      <c r="B154" s="105"/>
      <c r="C154" s="104">
        <v>0</v>
      </c>
      <c r="D154" s="104">
        <v>7000</v>
      </c>
      <c r="E154" s="104">
        <v>7000</v>
      </c>
      <c r="F154" s="104">
        <v>7000</v>
      </c>
      <c r="G154" s="104">
        <v>7000</v>
      </c>
    </row>
    <row r="155" spans="1:7" x14ac:dyDescent="0.25">
      <c r="A155" s="103" t="s">
        <v>112</v>
      </c>
      <c r="B155" s="103"/>
      <c r="C155" s="103">
        <v>0</v>
      </c>
      <c r="D155" s="103">
        <v>7000</v>
      </c>
      <c r="E155" s="103">
        <v>7000</v>
      </c>
      <c r="F155" s="103">
        <v>7000</v>
      </c>
      <c r="G155" s="103">
        <v>7000</v>
      </c>
    </row>
    <row r="156" spans="1:7" x14ac:dyDescent="0.25">
      <c r="A156" s="103" t="s">
        <v>114</v>
      </c>
      <c r="B156" s="103"/>
      <c r="C156" s="103">
        <v>0</v>
      </c>
      <c r="D156" s="103">
        <v>7000</v>
      </c>
      <c r="E156" s="103">
        <v>7000</v>
      </c>
      <c r="F156" s="103">
        <v>7000</v>
      </c>
      <c r="G156" s="103">
        <v>7000</v>
      </c>
    </row>
    <row r="157" spans="1:7" x14ac:dyDescent="0.25">
      <c r="A157" s="105" t="s">
        <v>136</v>
      </c>
      <c r="B157" s="105"/>
      <c r="C157" s="104">
        <v>0</v>
      </c>
      <c r="D157" s="104">
        <v>1301</v>
      </c>
      <c r="E157" s="104">
        <v>0</v>
      </c>
      <c r="F157" s="104">
        <v>0</v>
      </c>
      <c r="G157" s="104">
        <v>0</v>
      </c>
    </row>
    <row r="158" spans="1:7" x14ac:dyDescent="0.25">
      <c r="A158" s="103" t="s">
        <v>112</v>
      </c>
      <c r="B158" s="103"/>
      <c r="C158" s="103">
        <v>0</v>
      </c>
      <c r="D158" s="103">
        <v>643</v>
      </c>
      <c r="E158" s="103">
        <v>0</v>
      </c>
      <c r="F158" s="103">
        <v>0</v>
      </c>
      <c r="G158" s="103">
        <v>0</v>
      </c>
    </row>
    <row r="159" spans="1:7" x14ac:dyDescent="0.25">
      <c r="A159" s="103" t="s">
        <v>114</v>
      </c>
      <c r="B159" s="103"/>
      <c r="C159" s="103">
        <v>0</v>
      </c>
      <c r="D159" s="103">
        <v>643</v>
      </c>
      <c r="E159" s="103">
        <v>0</v>
      </c>
      <c r="F159" s="103">
        <v>0</v>
      </c>
      <c r="G159" s="103">
        <v>0</v>
      </c>
    </row>
    <row r="160" spans="1:7" x14ac:dyDescent="0.25">
      <c r="A160" s="103" t="s">
        <v>115</v>
      </c>
      <c r="B160" s="103"/>
      <c r="C160" s="103">
        <v>0</v>
      </c>
      <c r="D160" s="103">
        <v>658</v>
      </c>
      <c r="E160" s="103">
        <v>0</v>
      </c>
      <c r="F160" s="103">
        <v>0</v>
      </c>
      <c r="G160" s="103">
        <v>0</v>
      </c>
    </row>
    <row r="161" spans="1:7" x14ac:dyDescent="0.25">
      <c r="A161" s="103" t="s">
        <v>116</v>
      </c>
      <c r="B161" s="103"/>
      <c r="C161" s="103">
        <v>0</v>
      </c>
      <c r="D161" s="103">
        <v>658</v>
      </c>
      <c r="E161" s="103">
        <v>0</v>
      </c>
      <c r="F161" s="103">
        <v>0</v>
      </c>
      <c r="G161" s="103">
        <v>0</v>
      </c>
    </row>
  </sheetData>
  <mergeCells count="2">
    <mergeCell ref="A5:B5"/>
    <mergeCell ref="B3:F3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 Sažetak</vt:lpstr>
      <vt:lpstr> Račun prihoda i rashoda</vt:lpstr>
      <vt:lpstr>Prihodi i rashodi po izvorima</vt:lpstr>
      <vt:lpstr>Rashodi prema funkcijskoj kl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'Prihodi i rashodi po izvorima'!Podrucje_ispisa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2026-02-12T07:59:47Z</dcterms:modified>
</cp:coreProperties>
</file>