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 2025-2027\"/>
    </mc:Choice>
  </mc:AlternateContent>
  <xr:revisionPtr revIDLastSave="0" documentId="13_ncr:1_{6677B2F3-98E8-4C80-B61B-2BCDBFCF994C}" xr6:coauthVersionLast="37" xr6:coauthVersionMax="37" xr10:uidLastSave="{00000000-0000-0000-0000-000000000000}"/>
  <bookViews>
    <workbookView xWindow="0" yWindow="0" windowWidth="12510" windowHeight="10695" activeTab="1" xr2:uid="{00000000-000D-0000-FFFF-FFFF00000000}"/>
  </bookViews>
  <sheets>
    <sheet name="Sheet1" sheetId="1" r:id="rId1"/>
    <sheet name="Sheet2" sheetId="2" r:id="rId2"/>
  </sheets>
  <calcPr calcId="179021"/>
</workbook>
</file>

<file path=xl/calcChain.xml><?xml version="1.0" encoding="utf-8"?>
<calcChain xmlns="http://schemas.openxmlformats.org/spreadsheetml/2006/main">
  <c r="E19" i="1" l="1"/>
  <c r="G77" i="1"/>
  <c r="G76" i="1" s="1"/>
  <c r="G75" i="1"/>
  <c r="G74" i="1" s="1"/>
  <c r="G73" i="1"/>
  <c r="G72" i="1" s="1"/>
  <c r="G70" i="1"/>
  <c r="G69" i="1" s="1"/>
  <c r="G68" i="1" s="1"/>
  <c r="F78" i="1"/>
  <c r="F76" i="1"/>
  <c r="F74" i="1"/>
  <c r="F72" i="1"/>
  <c r="F71" i="1" s="1"/>
  <c r="F69" i="1"/>
  <c r="F68" i="1" s="1"/>
  <c r="G79" i="1"/>
  <c r="G78" i="1" s="1"/>
  <c r="D78" i="1"/>
  <c r="D76" i="1"/>
  <c r="D71" i="1" s="1"/>
  <c r="D74" i="1"/>
  <c r="D72" i="1"/>
  <c r="D69" i="1"/>
  <c r="D68" i="1" s="1"/>
  <c r="F67" i="1" l="1"/>
  <c r="G71" i="1"/>
  <c r="G67" i="1"/>
  <c r="D67" i="1"/>
  <c r="D19" i="1" s="1"/>
  <c r="F110" i="2" l="1"/>
  <c r="G113" i="2"/>
  <c r="G114" i="2"/>
  <c r="G115" i="2"/>
  <c r="F88" i="2" l="1"/>
  <c r="F87" i="2" s="1"/>
  <c r="F86" i="2" s="1"/>
  <c r="F92" i="2" l="1"/>
  <c r="F91" i="2" s="1"/>
  <c r="F76" i="2"/>
  <c r="F75" i="2" s="1"/>
  <c r="F74" i="2" s="1"/>
  <c r="F58" i="2" l="1"/>
  <c r="F57" i="2" s="1"/>
  <c r="F56" i="2" s="1"/>
  <c r="F129" i="2" l="1"/>
  <c r="G137" i="2"/>
  <c r="G138" i="2"/>
  <c r="F134" i="2"/>
  <c r="G25" i="1" l="1"/>
  <c r="G26" i="1"/>
  <c r="G27" i="1"/>
  <c r="G28" i="1"/>
  <c r="G29" i="1"/>
  <c r="G32" i="1"/>
  <c r="G33" i="1"/>
  <c r="G34" i="1"/>
  <c r="G35" i="1"/>
  <c r="G36" i="1"/>
  <c r="G37" i="1"/>
  <c r="G40" i="1"/>
  <c r="G41" i="1"/>
  <c r="G42" i="1"/>
  <c r="G43" i="1"/>
  <c r="G44" i="1"/>
  <c r="G45" i="1"/>
  <c r="G46" i="1"/>
  <c r="G47" i="1"/>
  <c r="G48" i="1"/>
  <c r="G49" i="1"/>
  <c r="G50" i="1"/>
  <c r="G53" i="1"/>
  <c r="G54" i="1"/>
  <c r="G55" i="1"/>
  <c r="G56" i="1"/>
  <c r="G57" i="1"/>
  <c r="G58" i="1"/>
  <c r="G59" i="1"/>
  <c r="G62" i="1"/>
  <c r="G63" i="1"/>
  <c r="G64" i="1"/>
  <c r="G65" i="1"/>
  <c r="F61" i="1"/>
  <c r="G61" i="1" s="1"/>
  <c r="F52" i="1"/>
  <c r="F51" i="1" s="1"/>
  <c r="G51" i="1" s="1"/>
  <c r="F39" i="1"/>
  <c r="G39" i="1" s="1"/>
  <c r="F31" i="1"/>
  <c r="G31" i="1" s="1"/>
  <c r="F24" i="1"/>
  <c r="G24" i="1" s="1"/>
  <c r="G134" i="2"/>
  <c r="F120" i="2"/>
  <c r="F117" i="2"/>
  <c r="G110" i="2"/>
  <c r="F90" i="2"/>
  <c r="G90" i="2" s="1"/>
  <c r="F95" i="2"/>
  <c r="G95" i="2" s="1"/>
  <c r="F28" i="2"/>
  <c r="F18" i="2"/>
  <c r="G18" i="2" s="1"/>
  <c r="F10" i="2"/>
  <c r="G11" i="2"/>
  <c r="G12" i="2"/>
  <c r="G13" i="2"/>
  <c r="G14" i="2"/>
  <c r="G15" i="2"/>
  <c r="G16" i="2"/>
  <c r="G19" i="2"/>
  <c r="G20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1" i="2"/>
  <c r="G92" i="2"/>
  <c r="G93" i="2"/>
  <c r="G94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11" i="2"/>
  <c r="G112" i="2"/>
  <c r="G118" i="2"/>
  <c r="G121" i="2"/>
  <c r="G122" i="2"/>
  <c r="G123" i="2"/>
  <c r="G124" i="2"/>
  <c r="G125" i="2"/>
  <c r="G130" i="2"/>
  <c r="G131" i="2"/>
  <c r="G132" i="2"/>
  <c r="G135" i="2"/>
  <c r="G136" i="2"/>
  <c r="F23" i="1" l="1"/>
  <c r="G23" i="1" s="1"/>
  <c r="F60" i="1"/>
  <c r="G60" i="1" s="1"/>
  <c r="F38" i="1"/>
  <c r="G38" i="1" s="1"/>
  <c r="G52" i="1"/>
  <c r="G120" i="2"/>
  <c r="F119" i="2"/>
  <c r="G119" i="2" s="1"/>
  <c r="F109" i="2"/>
  <c r="F9" i="2"/>
  <c r="F116" i="2"/>
  <c r="G116" i="2" s="1"/>
  <c r="G129" i="2"/>
  <c r="F128" i="2"/>
  <c r="F133" i="2"/>
  <c r="G133" i="2" s="1"/>
  <c r="F30" i="1"/>
  <c r="G117" i="2"/>
  <c r="F27" i="2"/>
  <c r="F17" i="2"/>
  <c r="G17" i="2" s="1"/>
  <c r="G28" i="2"/>
  <c r="G10" i="2"/>
  <c r="F108" i="2" l="1"/>
  <c r="G9" i="2"/>
  <c r="G109" i="2"/>
  <c r="G128" i="2"/>
  <c r="F127" i="2"/>
  <c r="G30" i="1"/>
  <c r="F22" i="1"/>
  <c r="G27" i="2"/>
  <c r="G8" i="2" s="1"/>
  <c r="F8" i="2"/>
  <c r="G108" i="2" l="1"/>
  <c r="G7" i="2" s="1"/>
  <c r="F7" i="2"/>
  <c r="F126" i="2"/>
  <c r="G127" i="2"/>
  <c r="G22" i="1"/>
  <c r="F21" i="1"/>
  <c r="G126" i="2" l="1"/>
  <c r="G6" i="2" s="1"/>
  <c r="F6" i="2"/>
  <c r="F5" i="2" s="1"/>
  <c r="G21" i="1"/>
  <c r="F20" i="1"/>
  <c r="F19" i="1" s="1"/>
  <c r="F4" i="2" l="1"/>
  <c r="G5" i="2"/>
  <c r="G20" i="1"/>
  <c r="G19" i="1" s="1"/>
  <c r="G4" i="2" l="1"/>
  <c r="F3" i="2"/>
  <c r="G3" i="2" l="1"/>
</calcChain>
</file>

<file path=xl/sharedStrings.xml><?xml version="1.0" encoding="utf-8"?>
<sst xmlns="http://schemas.openxmlformats.org/spreadsheetml/2006/main" count="593" uniqueCount="227">
  <si>
    <t/>
  </si>
  <si>
    <t>DRUGI REBALANS GRADA KARLOVCA ZA 2025.</t>
  </si>
  <si>
    <t>RADNI DIO</t>
  </si>
  <si>
    <t>POZICIJA</t>
  </si>
  <si>
    <t>BROJ KONTA</t>
  </si>
  <si>
    <t>VRSTA PRIHODA / PRIMITAKA</t>
  </si>
  <si>
    <t>PLANIRANO</t>
  </si>
  <si>
    <t>IZVRŠENJE</t>
  </si>
  <si>
    <t>PROMJENA IZNOS</t>
  </si>
  <si>
    <t>NOVI IZNOS</t>
  </si>
  <si>
    <t>SVEUKUPNO PRIHODI</t>
  </si>
  <si>
    <t>Razdjel</t>
  </si>
  <si>
    <t>000</t>
  </si>
  <si>
    <t>PRIHODI GRADA</t>
  </si>
  <si>
    <t>Glava</t>
  </si>
  <si>
    <t>00002</t>
  </si>
  <si>
    <t>PRIHODI PRORAČUNSKIH KORISNIKA</t>
  </si>
  <si>
    <t>Korisnik</t>
  </si>
  <si>
    <t>12</t>
  </si>
  <si>
    <t>CENTAR ZA ODGOJ I OBRAZOVANJE</t>
  </si>
  <si>
    <t xml:space="preserve">Izvor </t>
  </si>
  <si>
    <t>4.7.</t>
  </si>
  <si>
    <t>Prihodi za posebne namjene - prihodi PK</t>
  </si>
  <si>
    <t xml:space="preserve">Korisnik </t>
  </si>
  <si>
    <t>CENTAR ZA ODGOJ I OBRAZOVANJE DJECE I MLADEŽI BANIJA</t>
  </si>
  <si>
    <t>P0350</t>
  </si>
  <si>
    <t>652</t>
  </si>
  <si>
    <t>Prihodi po posebnim propisima</t>
  </si>
  <si>
    <t>P0351</t>
  </si>
  <si>
    <t>683</t>
  </si>
  <si>
    <t>Ostali prihodi</t>
  </si>
  <si>
    <t>4.J.</t>
  </si>
  <si>
    <t>V.P.iz prethodne godine-prihodi za posebne namjene -PK</t>
  </si>
  <si>
    <t>P0358</t>
  </si>
  <si>
    <t>922</t>
  </si>
  <si>
    <t>Višak prihoda</t>
  </si>
  <si>
    <t>5.8.</t>
  </si>
  <si>
    <t>Pomoći temeljem prijenosa sredstava  EU-PK</t>
  </si>
  <si>
    <t>P0362</t>
  </si>
  <si>
    <t>638</t>
  </si>
  <si>
    <t>Pomoći temeljem prijenosa EU sredstava</t>
  </si>
  <si>
    <t>P0365</t>
  </si>
  <si>
    <t>P0366</t>
  </si>
  <si>
    <t>5.A.</t>
  </si>
  <si>
    <t>Pomoći iz županijskog proračuna - PK</t>
  </si>
  <si>
    <t>P0352</t>
  </si>
  <si>
    <t>636</t>
  </si>
  <si>
    <t>Pomoći proračunskim korisnicima iz proračuna koji im nije nadležan</t>
  </si>
  <si>
    <t>5.B.</t>
  </si>
  <si>
    <t>Pomoći iz državnog proračuna - PK</t>
  </si>
  <si>
    <t>P0353</t>
  </si>
  <si>
    <t>P0354</t>
  </si>
  <si>
    <t>P0363</t>
  </si>
  <si>
    <t>P0368</t>
  </si>
  <si>
    <t>P0370</t>
  </si>
  <si>
    <t>Pomoći iz MZO za prehranu učenika</t>
  </si>
  <si>
    <t>5.I.</t>
  </si>
  <si>
    <t>V.P. iz prethodne godine - pomoći iz drž.proračuna PK</t>
  </si>
  <si>
    <t>P0360</t>
  </si>
  <si>
    <t>5.P.</t>
  </si>
  <si>
    <t>V.P.iz prethodne god.-pomoći iz drž.pror.tem.prijenosa EU PK</t>
  </si>
  <si>
    <t>P0359</t>
  </si>
  <si>
    <t>5.T.</t>
  </si>
  <si>
    <t>Pomoći iz MZO za plaće OŠ</t>
  </si>
  <si>
    <t>P0369</t>
  </si>
  <si>
    <t>6.5.</t>
  </si>
  <si>
    <t>Donacije - prihodi  PK</t>
  </si>
  <si>
    <t>P0356</t>
  </si>
  <si>
    <t>663</t>
  </si>
  <si>
    <t>Donacije od pravnih i fizičkih osoba izvan općeg proračuna</t>
  </si>
  <si>
    <t>6.8.</t>
  </si>
  <si>
    <t>V.P. iz prethodne godine-donacije PK</t>
  </si>
  <si>
    <t>P0367</t>
  </si>
  <si>
    <t>7.4.</t>
  </si>
  <si>
    <t>Prihodi od prodaje  nefinancijske imovine -PK</t>
  </si>
  <si>
    <t>P0357</t>
  </si>
  <si>
    <t>721</t>
  </si>
  <si>
    <t>Prihodi od prodaje građevinskih objekata</t>
  </si>
  <si>
    <t>7.9.</t>
  </si>
  <si>
    <t>V.P. iz prethodne godine-prihodi od prodaje nefinan.imov. PK</t>
  </si>
  <si>
    <t>P0361</t>
  </si>
  <si>
    <t>VRSTA RASHODA / IZDATAKA</t>
  </si>
  <si>
    <t>SVEUKUPNO RASHODI / IZDACI</t>
  </si>
  <si>
    <t>008</t>
  </si>
  <si>
    <t>UPRAVNI ODJEL ZA DRUŠTVENE DJELATNOSTI</t>
  </si>
  <si>
    <t>00802</t>
  </si>
  <si>
    <t>OSNOVNE ŠKOLE</t>
  </si>
  <si>
    <t>11</t>
  </si>
  <si>
    <t>CENTAR ZA ODGOJ I OBRAZOVANJE DJECE I MLADEŽI</t>
  </si>
  <si>
    <t>Program</t>
  </si>
  <si>
    <t>6001</t>
  </si>
  <si>
    <t>OSNOVNOŠKOLSKO OBRAZOVANJE</t>
  </si>
  <si>
    <t>Aktivnost</t>
  </si>
  <si>
    <t>A600101</t>
  </si>
  <si>
    <t>Materijalni i financijski rashodi poslovanja</t>
  </si>
  <si>
    <t>R1491</t>
  </si>
  <si>
    <t>322</t>
  </si>
  <si>
    <t>Rashodi za materijal i energiju</t>
  </si>
  <si>
    <t>R1492</t>
  </si>
  <si>
    <t>323</t>
  </si>
  <si>
    <t>Rashodi za usluge</t>
  </si>
  <si>
    <t>R1493</t>
  </si>
  <si>
    <t>329</t>
  </si>
  <si>
    <t>Ostali nespomenuti rashodi poslovanja</t>
  </si>
  <si>
    <t>R1505-5</t>
  </si>
  <si>
    <t>5.4.</t>
  </si>
  <si>
    <t>Prihodi za decentralizirane funkcije - OŠ</t>
  </si>
  <si>
    <t>R1494-1</t>
  </si>
  <si>
    <t>312</t>
  </si>
  <si>
    <t>Ostali rashodi za zaposlene</t>
  </si>
  <si>
    <t>R1494</t>
  </si>
  <si>
    <t>321</t>
  </si>
  <si>
    <t>Naknade troškova zaposlenima</t>
  </si>
  <si>
    <t>R1495</t>
  </si>
  <si>
    <t>R1496</t>
  </si>
  <si>
    <t>R1497</t>
  </si>
  <si>
    <t>R1498</t>
  </si>
  <si>
    <t>R1499</t>
  </si>
  <si>
    <t>R1500</t>
  </si>
  <si>
    <t>R1501</t>
  </si>
  <si>
    <t>R1502</t>
  </si>
  <si>
    <t>R1503</t>
  </si>
  <si>
    <t>R1504</t>
  </si>
  <si>
    <t>372</t>
  </si>
  <si>
    <t>Ostale naknade građanima i kućanstvima iz proračuna</t>
  </si>
  <si>
    <t>R1505</t>
  </si>
  <si>
    <t>422</t>
  </si>
  <si>
    <t>Postrojenja i oprema</t>
  </si>
  <si>
    <t>R1505-1</t>
  </si>
  <si>
    <t>R1505-2</t>
  </si>
  <si>
    <t>R1505-3</t>
  </si>
  <si>
    <t>R1505-4</t>
  </si>
  <si>
    <t>R1505-6</t>
  </si>
  <si>
    <t>R1506</t>
  </si>
  <si>
    <t>R1507</t>
  </si>
  <si>
    <t>R1508</t>
  </si>
  <si>
    <t>R1509</t>
  </si>
  <si>
    <t>A600106</t>
  </si>
  <si>
    <t>Prevencija ovisnosti</t>
  </si>
  <si>
    <t>1.1.</t>
  </si>
  <si>
    <t>Opći prihodi i primici proračuna</t>
  </si>
  <si>
    <t>R1510</t>
  </si>
  <si>
    <t>R1511</t>
  </si>
  <si>
    <t>A600107</t>
  </si>
  <si>
    <t>Shema školskog voća</t>
  </si>
  <si>
    <t>R1512</t>
  </si>
  <si>
    <t>A600108</t>
  </si>
  <si>
    <t>Sufinanciranje programa za djecu s teškoćama</t>
  </si>
  <si>
    <t>R1513</t>
  </si>
  <si>
    <t>R1514</t>
  </si>
  <si>
    <t>R1515</t>
  </si>
  <si>
    <t>R1516</t>
  </si>
  <si>
    <t>R1517</t>
  </si>
  <si>
    <t>A600110</t>
  </si>
  <si>
    <t>Opskrbljivanje školskih ustanova menstrualnim higijenskim potrepštinama</t>
  </si>
  <si>
    <t>R1518</t>
  </si>
  <si>
    <t>381</t>
  </si>
  <si>
    <t>Tekuće donacije</t>
  </si>
  <si>
    <t>A600111</t>
  </si>
  <si>
    <t>Rashodi za zaposlene u osnovnim školama</t>
  </si>
  <si>
    <t>R1519</t>
  </si>
  <si>
    <t>311</t>
  </si>
  <si>
    <t>Plaće (Bruto)</t>
  </si>
  <si>
    <t>R1520</t>
  </si>
  <si>
    <t>R1521</t>
  </si>
  <si>
    <t>313</t>
  </si>
  <si>
    <t>Doprinosi na plaće</t>
  </si>
  <si>
    <t>R1522</t>
  </si>
  <si>
    <t>R1523</t>
  </si>
  <si>
    <t>A600112</t>
  </si>
  <si>
    <t>Školska kuhinja</t>
  </si>
  <si>
    <t>R1524</t>
  </si>
  <si>
    <t>Rashodi za materijal i energiju - školska kuhinja</t>
  </si>
  <si>
    <t>A600113</t>
  </si>
  <si>
    <t>Ostale aktivnosti u osnovnoškolskom obrazovanju</t>
  </si>
  <si>
    <t>R1525</t>
  </si>
  <si>
    <t>Ostale naknade građanima i kućanstvima - Škola plivanja</t>
  </si>
  <si>
    <t>Kapitalni projekt</t>
  </si>
  <si>
    <t>K600101</t>
  </si>
  <si>
    <t>Nabava nefinancijske imovine</t>
  </si>
  <si>
    <t>R1526</t>
  </si>
  <si>
    <t>R1527</t>
  </si>
  <si>
    <t>R1528</t>
  </si>
  <si>
    <t>R1528-1</t>
  </si>
  <si>
    <t>K600102</t>
  </si>
  <si>
    <t>Knjige i obrazovni materijal za učenike OŠ</t>
  </si>
  <si>
    <t>R1529</t>
  </si>
  <si>
    <t>R1530</t>
  </si>
  <si>
    <t>424</t>
  </si>
  <si>
    <t>Knjige, umjetnička djela i ostale izložbene vrijednosti</t>
  </si>
  <si>
    <t>Tekući projekt</t>
  </si>
  <si>
    <t>T600116</t>
  </si>
  <si>
    <t>Pomoćnici u nastavi VII</t>
  </si>
  <si>
    <t>R1531</t>
  </si>
  <si>
    <t>R1531-1</t>
  </si>
  <si>
    <t>5.2.</t>
  </si>
  <si>
    <t>Pomoći iz državnog proračuna - ostalo</t>
  </si>
  <si>
    <t>R1532</t>
  </si>
  <si>
    <t>5.9.</t>
  </si>
  <si>
    <t>Pomoći  temeljem prijenosa sredstava EU</t>
  </si>
  <si>
    <t>R1533</t>
  </si>
  <si>
    <t>R1534</t>
  </si>
  <si>
    <t>R1535</t>
  </si>
  <si>
    <t>R1536</t>
  </si>
  <si>
    <t>R1537</t>
  </si>
  <si>
    <t>6005</t>
  </si>
  <si>
    <t>SOCIJALNA SKRB</t>
  </si>
  <si>
    <t>T600501</t>
  </si>
  <si>
    <t>Potencijali zajednice</t>
  </si>
  <si>
    <t>R1537-1</t>
  </si>
  <si>
    <t>R1537-2</t>
  </si>
  <si>
    <t>R1537-3</t>
  </si>
  <si>
    <t>R1537-4</t>
  </si>
  <si>
    <t>R1537-5</t>
  </si>
  <si>
    <t>R1537-7</t>
  </si>
  <si>
    <t>R1537-8</t>
  </si>
  <si>
    <t>R1531-2</t>
  </si>
  <si>
    <t>R1531-3</t>
  </si>
  <si>
    <t>R1531-4</t>
  </si>
  <si>
    <t>SVEUKUPNO 67111 - GRAD KARLOVAC</t>
  </si>
  <si>
    <t>1.</t>
  </si>
  <si>
    <t>OPĆI PRIHODI I PRIMICI</t>
  </si>
  <si>
    <t>Prihodi iz nadležnog proračuna</t>
  </si>
  <si>
    <t>5.</t>
  </si>
  <si>
    <t>POMOĆI</t>
  </si>
  <si>
    <t>9.O.</t>
  </si>
  <si>
    <t>V.P. iz prethodne godine DEC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</si>
</sst>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#,##0.00_ ;\-#,##0.00\ "/>
    <numFmt numFmtId="166" formatCode="[$-1041A]#,##0.00;\-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11"/>
      <color rgb="FF0061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C0C0C0"/>
      </patternFill>
    </fill>
    <fill>
      <patternFill patternType="solid">
        <fgColor rgb="FF3535FF"/>
        <bgColor rgb="FF3535FF"/>
      </patternFill>
    </fill>
    <fill>
      <patternFill patternType="solid">
        <fgColor rgb="FFFFFF80"/>
        <bgColor rgb="FFFFFF80"/>
      </patternFill>
    </fill>
    <fill>
      <patternFill patternType="none">
        <fgColor rgb="FFFFFF80"/>
        <bgColor rgb="FFFFFF80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10" borderId="0" applyNumberFormat="0" applyBorder="0" applyAlignment="0" applyProtection="0"/>
    <xf numFmtId="0" fontId="9" fillId="7" borderId="0"/>
  </cellStyleXfs>
  <cellXfs count="61">
    <xf numFmtId="0" fontId="1" fillId="0" borderId="0" xfId="0" applyFont="1"/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5" fillId="3" borderId="0" xfId="0" applyFont="1" applyFill="1" applyAlignment="1">
      <alignment vertical="center" wrapText="1" readingOrder="1"/>
    </xf>
    <xf numFmtId="164" fontId="5" fillId="3" borderId="0" xfId="0" applyNumberFormat="1" applyFont="1" applyFill="1" applyAlignment="1">
      <alignment horizontal="right" vertical="center" wrapText="1" readingOrder="1"/>
    </xf>
    <xf numFmtId="0" fontId="6" fillId="4" borderId="0" xfId="0" applyFont="1" applyFill="1" applyAlignment="1">
      <alignment horizontal="left" vertical="center" wrapText="1" readingOrder="1"/>
    </xf>
    <xf numFmtId="0" fontId="6" fillId="4" borderId="0" xfId="0" applyFont="1" applyFill="1" applyAlignment="1">
      <alignment vertical="center" wrapText="1" readingOrder="1"/>
    </xf>
    <xf numFmtId="164" fontId="6" fillId="4" borderId="0" xfId="0" applyNumberFormat="1" applyFont="1" applyFill="1" applyAlignment="1">
      <alignment horizontal="right" vertical="center" wrapText="1" readingOrder="1"/>
    </xf>
    <xf numFmtId="0" fontId="5" fillId="5" borderId="0" xfId="0" applyFont="1" applyFill="1" applyAlignment="1">
      <alignment horizontal="left" vertical="center" wrapText="1" readingOrder="1"/>
    </xf>
    <xf numFmtId="0" fontId="5" fillId="5" borderId="0" xfId="0" applyFont="1" applyFill="1" applyAlignment="1">
      <alignment vertical="center" wrapText="1" readingOrder="1"/>
    </xf>
    <xf numFmtId="164" fontId="5" fillId="5" borderId="0" xfId="0" applyNumberFormat="1" applyFont="1" applyFill="1" applyAlignment="1">
      <alignment horizontal="right" vertical="center" wrapText="1" readingOrder="1"/>
    </xf>
    <xf numFmtId="0" fontId="6" fillId="6" borderId="0" xfId="0" applyFont="1" applyFill="1" applyAlignment="1">
      <alignment horizontal="left" vertical="center" wrapText="1" readingOrder="1"/>
    </xf>
    <xf numFmtId="0" fontId="6" fillId="6" borderId="0" xfId="0" applyFont="1" applyFill="1" applyAlignment="1">
      <alignment vertical="center" wrapText="1" readingOrder="1"/>
    </xf>
    <xf numFmtId="164" fontId="6" fillId="6" borderId="0" xfId="0" applyNumberFormat="1" applyFont="1" applyFill="1" applyAlignment="1">
      <alignment horizontal="right" vertical="center" wrapText="1" readingOrder="1"/>
    </xf>
    <xf numFmtId="0" fontId="2" fillId="7" borderId="0" xfId="0" applyFont="1" applyFill="1" applyAlignment="1">
      <alignment horizontal="left" vertical="center" wrapText="1" readingOrder="1"/>
    </xf>
    <xf numFmtId="0" fontId="2" fillId="7" borderId="0" xfId="0" applyFont="1" applyFill="1" applyAlignment="1">
      <alignment vertical="center" wrapText="1" readingOrder="1"/>
    </xf>
    <xf numFmtId="164" fontId="2" fillId="7" borderId="0" xfId="0" applyNumberFormat="1" applyFont="1" applyFill="1" applyAlignment="1">
      <alignment horizontal="right" vertical="center" wrapText="1" readingOrder="1"/>
    </xf>
    <xf numFmtId="0" fontId="6" fillId="8" borderId="0" xfId="0" applyFont="1" applyFill="1" applyAlignment="1">
      <alignment horizontal="left" vertical="center" wrapText="1" readingOrder="1"/>
    </xf>
    <xf numFmtId="0" fontId="6" fillId="8" borderId="0" xfId="0" applyFont="1" applyFill="1" applyAlignment="1">
      <alignment vertical="center" wrapText="1" readingOrder="1"/>
    </xf>
    <xf numFmtId="164" fontId="6" fillId="8" borderId="0" xfId="0" applyNumberFormat="1" applyFont="1" applyFill="1" applyAlignment="1">
      <alignment horizontal="right" vertical="center" wrapText="1" readingOrder="1"/>
    </xf>
    <xf numFmtId="0" fontId="6" fillId="9" borderId="0" xfId="0" applyFont="1" applyFill="1" applyAlignment="1">
      <alignment horizontal="left" vertical="center" wrapText="1" readingOrder="1"/>
    </xf>
    <xf numFmtId="0" fontId="6" fillId="9" borderId="0" xfId="0" applyFont="1" applyFill="1" applyAlignment="1">
      <alignment vertical="center" wrapText="1" readingOrder="1"/>
    </xf>
    <xf numFmtId="164" fontId="6" fillId="9" borderId="0" xfId="0" applyNumberFormat="1" applyFont="1" applyFill="1" applyAlignment="1">
      <alignment horizontal="right" vertical="center" wrapText="1" readingOrder="1"/>
    </xf>
    <xf numFmtId="0" fontId="2" fillId="7" borderId="0" xfId="0" applyFont="1" applyFill="1" applyAlignment="1">
      <alignment vertical="center" wrapText="1" readingOrder="1"/>
    </xf>
    <xf numFmtId="0" fontId="1" fillId="0" borderId="0" xfId="0" applyFont="1"/>
    <xf numFmtId="164" fontId="2" fillId="7" borderId="0" xfId="0" applyNumberFormat="1" applyFont="1" applyFill="1" applyAlignment="1">
      <alignment horizontal="right" vertical="center" wrapText="1" readingOrder="1"/>
    </xf>
    <xf numFmtId="0" fontId="6" fillId="6" borderId="0" xfId="0" applyFont="1" applyFill="1" applyAlignment="1">
      <alignment vertical="center" wrapText="1" readingOrder="1"/>
    </xf>
    <xf numFmtId="164" fontId="6" fillId="6" borderId="0" xfId="0" applyNumberFormat="1" applyFont="1" applyFill="1" applyAlignment="1">
      <alignment horizontal="right" vertical="center" wrapText="1" readingOrder="1"/>
    </xf>
    <xf numFmtId="0" fontId="6" fillId="4" borderId="0" xfId="0" applyFont="1" applyFill="1" applyAlignment="1">
      <alignment vertical="center" wrapText="1" readingOrder="1"/>
    </xf>
    <xf numFmtId="164" fontId="6" fillId="4" borderId="0" xfId="0" applyNumberFormat="1" applyFont="1" applyFill="1" applyAlignment="1">
      <alignment horizontal="right" vertical="center" wrapText="1" readingOrder="1"/>
    </xf>
    <xf numFmtId="0" fontId="5" fillId="5" borderId="0" xfId="0" applyFont="1" applyFill="1" applyAlignment="1">
      <alignment vertical="center" wrapText="1" readingOrder="1"/>
    </xf>
    <xf numFmtId="164" fontId="5" fillId="5" borderId="0" xfId="0" applyNumberFormat="1" applyFont="1" applyFill="1" applyAlignment="1">
      <alignment horizontal="right" vertical="center" wrapText="1" readingOrder="1"/>
    </xf>
    <xf numFmtId="0" fontId="5" fillId="2" borderId="0" xfId="0" applyFont="1" applyFill="1" applyAlignment="1">
      <alignment vertical="center" wrapText="1" readingOrder="1"/>
    </xf>
    <xf numFmtId="164" fontId="5" fillId="2" borderId="0" xfId="0" applyNumberFormat="1" applyFont="1" applyFill="1" applyAlignment="1">
      <alignment horizontal="right" vertical="center" wrapText="1" readingOrder="1"/>
    </xf>
    <xf numFmtId="0" fontId="5" fillId="3" borderId="0" xfId="0" applyFont="1" applyFill="1" applyAlignment="1">
      <alignment vertical="center" wrapText="1" readingOrder="1"/>
    </xf>
    <xf numFmtId="164" fontId="5" fillId="3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1" fillId="0" borderId="0" xfId="0" applyFont="1" applyAlignment="1"/>
    <xf numFmtId="0" fontId="1" fillId="0" borderId="0" xfId="0" applyFont="1"/>
    <xf numFmtId="164" fontId="8" fillId="11" borderId="0" xfId="1" applyNumberFormat="1" applyFont="1" applyFill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4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12" borderId="0" xfId="0" applyFont="1" applyFill="1" applyBorder="1" applyAlignment="1">
      <alignment vertical="center"/>
    </xf>
    <xf numFmtId="165" fontId="10" fillId="12" borderId="0" xfId="0" applyNumberFormat="1" applyFont="1" applyFill="1" applyBorder="1" applyAlignment="1">
      <alignment vertical="center"/>
    </xf>
    <xf numFmtId="0" fontId="11" fillId="13" borderId="0" xfId="2" applyNumberFormat="1" applyFont="1" applyFill="1" applyBorder="1" applyAlignment="1">
      <alignment horizontal="left" vertical="center" wrapText="1" readingOrder="1"/>
    </xf>
    <xf numFmtId="0" fontId="11" fillId="13" borderId="0" xfId="2" applyNumberFormat="1" applyFont="1" applyFill="1" applyBorder="1" applyAlignment="1">
      <alignment vertical="center" wrapText="1" readingOrder="1"/>
    </xf>
    <xf numFmtId="166" fontId="11" fillId="13" borderId="0" xfId="2" applyNumberFormat="1" applyFont="1" applyFill="1" applyBorder="1" applyAlignment="1">
      <alignment horizontal="right" vertical="center" wrapText="1" readingOrder="1"/>
    </xf>
    <xf numFmtId="0" fontId="11" fillId="14" borderId="0" xfId="2" applyNumberFormat="1" applyFont="1" applyFill="1" applyBorder="1" applyAlignment="1">
      <alignment horizontal="left" vertical="center" wrapText="1" readingOrder="1"/>
    </xf>
    <xf numFmtId="0" fontId="11" fillId="14" borderId="0" xfId="2" applyNumberFormat="1" applyFont="1" applyFill="1" applyBorder="1" applyAlignment="1">
      <alignment vertical="center" wrapText="1" readingOrder="1"/>
    </xf>
    <xf numFmtId="166" fontId="11" fillId="14" borderId="0" xfId="2" applyNumberFormat="1" applyFont="1" applyFill="1" applyBorder="1" applyAlignment="1">
      <alignment horizontal="right" vertical="center" wrapText="1" readingOrder="1"/>
    </xf>
    <xf numFmtId="0" fontId="12" fillId="7" borderId="0" xfId="0" applyFont="1" applyFill="1" applyBorder="1"/>
    <xf numFmtId="0" fontId="13" fillId="7" borderId="0" xfId="2" applyNumberFormat="1" applyFont="1" applyFill="1" applyBorder="1" applyAlignment="1">
      <alignment horizontal="left" vertical="center" wrapText="1" readingOrder="1"/>
    </xf>
    <xf numFmtId="0" fontId="13" fillId="7" borderId="0" xfId="2" applyNumberFormat="1" applyFont="1" applyFill="1" applyBorder="1" applyAlignment="1">
      <alignment vertical="center" wrapText="1" readingOrder="1"/>
    </xf>
    <xf numFmtId="166" fontId="13" fillId="7" borderId="0" xfId="2" applyNumberFormat="1" applyFont="1" applyFill="1" applyBorder="1" applyAlignment="1">
      <alignment horizontal="right" vertical="center" wrapText="1" readingOrder="1"/>
    </xf>
  </cellXfs>
  <cellStyles count="3">
    <cellStyle name="Dobro" xfId="1" builtinId="26"/>
    <cellStyle name="Normal" xfId="2" xr:uid="{68734F86-82E3-404C-8EE1-5629FE2864D3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C0C0C0"/>
      <rgbColor rgb="003535FF"/>
      <rgbColor rgb="00FFFF80"/>
      <rgbColor rgb="00C1C1FF"/>
      <rgbColor rgb="00E1E1FF"/>
      <rgbColor rgb="00008000"/>
      <rgbColor rgb="0000FF00"/>
      <rgbColor rgb="00808000"/>
      <rgbColor rgb="00800080"/>
      <rgbColor rgb="00008080"/>
      <rgbColor rgb="000000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view="pageBreakPreview" zoomScaleNormal="100" zoomScaleSheetLayoutView="100" workbookViewId="0">
      <selection activeCell="C66" sqref="C66"/>
    </sheetView>
  </sheetViews>
  <sheetFormatPr defaultRowHeight="15" x14ac:dyDescent="0.25"/>
  <cols>
    <col min="1" max="2" width="11.7109375" customWidth="1"/>
    <col min="3" max="3" width="52.85546875" customWidth="1"/>
    <col min="4" max="4" width="18.28515625" customWidth="1"/>
    <col min="5" max="5" width="0.140625" customWidth="1"/>
    <col min="6" max="6" width="20.42578125" customWidth="1"/>
    <col min="7" max="7" width="21.42578125" customWidth="1"/>
    <col min="8" max="8" width="11.7109375" customWidth="1"/>
  </cols>
  <sheetData>
    <row r="1" spans="1:7" ht="12.75" customHeight="1" x14ac:dyDescent="0.25">
      <c r="A1" s="45" t="s">
        <v>88</v>
      </c>
      <c r="B1" s="46"/>
      <c r="C1" s="46"/>
      <c r="G1" s="28"/>
    </row>
    <row r="2" spans="1:7" ht="1.35" customHeight="1" x14ac:dyDescent="0.25"/>
    <row r="3" spans="1:7" ht="12.75" hidden="1" customHeight="1" x14ac:dyDescent="0.25">
      <c r="A3" s="45"/>
      <c r="B3" s="46"/>
      <c r="C3" s="46"/>
      <c r="G3" s="28"/>
    </row>
    <row r="4" spans="1:7" ht="1.35" hidden="1" customHeight="1" x14ac:dyDescent="0.25"/>
    <row r="5" spans="1:7" ht="12.75" hidden="1" customHeight="1" x14ac:dyDescent="0.25">
      <c r="A5" s="45"/>
      <c r="B5" s="46"/>
      <c r="C5" s="46"/>
      <c r="D5" s="46"/>
      <c r="E5" s="46"/>
    </row>
    <row r="6" spans="1:7" ht="1.35" hidden="1" customHeight="1" x14ac:dyDescent="0.25"/>
    <row r="7" spans="1:7" ht="12.75" hidden="1" customHeight="1" x14ac:dyDescent="0.25">
      <c r="A7" s="45"/>
      <c r="B7" s="46"/>
      <c r="C7" s="46"/>
      <c r="D7" s="46"/>
      <c r="E7" s="46"/>
    </row>
    <row r="8" spans="1:7" ht="1.35" hidden="1" customHeight="1" x14ac:dyDescent="0.25"/>
    <row r="9" spans="1:7" ht="12.75" hidden="1" customHeight="1" x14ac:dyDescent="0.25">
      <c r="A9" s="45"/>
      <c r="B9" s="46"/>
      <c r="C9" s="46"/>
      <c r="D9" s="46"/>
      <c r="E9" s="46"/>
    </row>
    <row r="10" spans="1:7" ht="8.4499999999999993" customHeight="1" x14ac:dyDescent="0.25"/>
    <row r="11" spans="1:7" ht="12" customHeight="1" x14ac:dyDescent="0.25">
      <c r="A11" s="48" t="s">
        <v>1</v>
      </c>
      <c r="B11" s="46"/>
      <c r="C11" s="46"/>
      <c r="D11" s="46"/>
      <c r="E11" s="46"/>
      <c r="F11" s="46"/>
      <c r="G11" s="46"/>
    </row>
    <row r="12" spans="1:7" ht="1.5" customHeight="1" x14ac:dyDescent="0.25"/>
    <row r="13" spans="1:7" ht="14.1" customHeight="1" x14ac:dyDescent="0.25">
      <c r="A13" s="47" t="s">
        <v>2</v>
      </c>
      <c r="B13" s="46"/>
      <c r="C13" s="46"/>
      <c r="D13" s="46"/>
      <c r="E13" s="46"/>
      <c r="F13" s="46"/>
      <c r="G13" s="46"/>
    </row>
    <row r="14" spans="1:7" ht="7.15" customHeight="1" x14ac:dyDescent="0.25"/>
    <row r="15" spans="1:7" ht="14.1" customHeight="1" x14ac:dyDescent="0.25">
      <c r="A15" s="47"/>
      <c r="B15" s="46"/>
      <c r="C15" s="46"/>
      <c r="D15" s="46"/>
      <c r="E15" s="46"/>
      <c r="F15" s="46"/>
      <c r="G15" s="46"/>
    </row>
    <row r="16" spans="1:7" ht="14.25" hidden="1" customHeight="1" x14ac:dyDescent="0.25"/>
    <row r="17" spans="1:7" ht="7.15" customHeight="1" x14ac:dyDescent="0.25"/>
    <row r="18" spans="1:7" ht="20.100000000000001" customHeight="1" x14ac:dyDescent="0.25">
      <c r="A18" s="40" t="s">
        <v>3</v>
      </c>
      <c r="B18" s="40" t="s">
        <v>4</v>
      </c>
      <c r="C18" s="40" t="s">
        <v>5</v>
      </c>
      <c r="D18" s="41" t="s">
        <v>6</v>
      </c>
      <c r="E18" s="41" t="s">
        <v>7</v>
      </c>
      <c r="F18" s="41" t="s">
        <v>8</v>
      </c>
      <c r="G18" s="41" t="s">
        <v>9</v>
      </c>
    </row>
    <row r="19" spans="1:7" ht="20.100000000000001" customHeight="1" x14ac:dyDescent="0.25">
      <c r="A19" s="3" t="s">
        <v>0</v>
      </c>
      <c r="B19" s="3" t="s">
        <v>0</v>
      </c>
      <c r="C19" s="36" t="s">
        <v>10</v>
      </c>
      <c r="D19" s="37">
        <f>D20+D67</f>
        <v>2086893</v>
      </c>
      <c r="E19" s="37">
        <f>E20+E67</f>
        <v>850939.31</v>
      </c>
      <c r="F19" s="37">
        <f>F20+F67</f>
        <v>59965</v>
      </c>
      <c r="G19" s="37">
        <f>G20+G67</f>
        <v>2146858</v>
      </c>
    </row>
    <row r="20" spans="1:7" ht="20.100000000000001" customHeight="1" x14ac:dyDescent="0.25">
      <c r="A20" s="6" t="s">
        <v>11</v>
      </c>
      <c r="B20" s="6" t="s">
        <v>12</v>
      </c>
      <c r="C20" s="38" t="s">
        <v>13</v>
      </c>
      <c r="D20" s="39">
        <v>1797253</v>
      </c>
      <c r="E20" s="39">
        <v>850939.31</v>
      </c>
      <c r="F20" s="39">
        <f>F21</f>
        <v>50030</v>
      </c>
      <c r="G20" s="39">
        <f t="shared" ref="G20:G65" si="0">D20+F20</f>
        <v>1847283</v>
      </c>
    </row>
    <row r="21" spans="1:7" ht="20.100000000000001" customHeight="1" x14ac:dyDescent="0.25">
      <c r="A21" s="9" t="s">
        <v>14</v>
      </c>
      <c r="B21" s="9" t="s">
        <v>15</v>
      </c>
      <c r="C21" s="32" t="s">
        <v>16</v>
      </c>
      <c r="D21" s="33">
        <v>1797253</v>
      </c>
      <c r="E21" s="33">
        <v>850939.31</v>
      </c>
      <c r="F21" s="33">
        <f>F22</f>
        <v>50030</v>
      </c>
      <c r="G21" s="33">
        <f t="shared" si="0"/>
        <v>1847283</v>
      </c>
    </row>
    <row r="22" spans="1:7" ht="20.100000000000001" customHeight="1" x14ac:dyDescent="0.25">
      <c r="A22" s="12" t="s">
        <v>17</v>
      </c>
      <c r="B22" s="12" t="s">
        <v>18</v>
      </c>
      <c r="C22" s="34" t="s">
        <v>19</v>
      </c>
      <c r="D22" s="35">
        <v>1797253</v>
      </c>
      <c r="E22" s="35">
        <v>850939.31</v>
      </c>
      <c r="F22" s="35">
        <f>F23+F27+F30+F35+F38+F45+F48+F51+F54+F57+F60+F63</f>
        <v>50030</v>
      </c>
      <c r="G22" s="35">
        <f t="shared" si="0"/>
        <v>1847283</v>
      </c>
    </row>
    <row r="23" spans="1:7" ht="20.100000000000001" customHeight="1" x14ac:dyDescent="0.25">
      <c r="A23" s="15" t="s">
        <v>20</v>
      </c>
      <c r="B23" s="15" t="s">
        <v>21</v>
      </c>
      <c r="C23" s="30" t="s">
        <v>22</v>
      </c>
      <c r="D23" s="31">
        <v>8000</v>
      </c>
      <c r="E23" s="31">
        <v>3901.18</v>
      </c>
      <c r="F23" s="31">
        <f>F24</f>
        <v>0</v>
      </c>
      <c r="G23" s="31">
        <f t="shared" si="0"/>
        <v>8000</v>
      </c>
    </row>
    <row r="24" spans="1:7" ht="20.100000000000001" customHeight="1" x14ac:dyDescent="0.25">
      <c r="A24" s="15" t="s">
        <v>23</v>
      </c>
      <c r="B24" s="15" t="s">
        <v>18</v>
      </c>
      <c r="C24" s="30" t="s">
        <v>24</v>
      </c>
      <c r="D24" s="31">
        <v>8000</v>
      </c>
      <c r="E24" s="31">
        <v>3901.18</v>
      </c>
      <c r="F24" s="31">
        <f>F25+F26</f>
        <v>0</v>
      </c>
      <c r="G24" s="31">
        <f t="shared" si="0"/>
        <v>8000</v>
      </c>
    </row>
    <row r="25" spans="1:7" ht="20.100000000000001" customHeight="1" x14ac:dyDescent="0.25">
      <c r="A25" s="18" t="s">
        <v>25</v>
      </c>
      <c r="B25" s="18" t="s">
        <v>26</v>
      </c>
      <c r="C25" s="27" t="s">
        <v>27</v>
      </c>
      <c r="D25" s="29">
        <v>8000</v>
      </c>
      <c r="E25" s="29">
        <v>3901.18</v>
      </c>
      <c r="F25" s="29">
        <v>0</v>
      </c>
      <c r="G25" s="29">
        <f t="shared" si="0"/>
        <v>8000</v>
      </c>
    </row>
    <row r="26" spans="1:7" ht="20.100000000000001" customHeight="1" x14ac:dyDescent="0.25">
      <c r="A26" s="18" t="s">
        <v>28</v>
      </c>
      <c r="B26" s="18" t="s">
        <v>29</v>
      </c>
      <c r="C26" s="27" t="s">
        <v>30</v>
      </c>
      <c r="D26" s="29">
        <v>0</v>
      </c>
      <c r="E26" s="29">
        <v>0</v>
      </c>
      <c r="F26" s="29">
        <v>0</v>
      </c>
      <c r="G26" s="29">
        <f t="shared" si="0"/>
        <v>0</v>
      </c>
    </row>
    <row r="27" spans="1:7" ht="20.100000000000001" customHeight="1" x14ac:dyDescent="0.25">
      <c r="A27" s="15" t="s">
        <v>20</v>
      </c>
      <c r="B27" s="15" t="s">
        <v>31</v>
      </c>
      <c r="C27" s="30" t="s">
        <v>32</v>
      </c>
      <c r="D27" s="31">
        <v>3376</v>
      </c>
      <c r="E27" s="31">
        <v>0</v>
      </c>
      <c r="F27" s="31">
        <v>0</v>
      </c>
      <c r="G27" s="31">
        <f t="shared" si="0"/>
        <v>3376</v>
      </c>
    </row>
    <row r="28" spans="1:7" ht="20.100000000000001" customHeight="1" x14ac:dyDescent="0.25">
      <c r="A28" s="15" t="s">
        <v>23</v>
      </c>
      <c r="B28" s="15" t="s">
        <v>18</v>
      </c>
      <c r="C28" s="30" t="s">
        <v>24</v>
      </c>
      <c r="D28" s="31">
        <v>3376</v>
      </c>
      <c r="E28" s="31">
        <v>0</v>
      </c>
      <c r="F28" s="31">
        <v>0</v>
      </c>
      <c r="G28" s="31">
        <f t="shared" si="0"/>
        <v>3376</v>
      </c>
    </row>
    <row r="29" spans="1:7" ht="20.100000000000001" customHeight="1" x14ac:dyDescent="0.25">
      <c r="A29" s="18" t="s">
        <v>33</v>
      </c>
      <c r="B29" s="18" t="s">
        <v>34</v>
      </c>
      <c r="C29" s="27" t="s">
        <v>35</v>
      </c>
      <c r="D29" s="29">
        <v>3376</v>
      </c>
      <c r="E29" s="29">
        <v>0</v>
      </c>
      <c r="F29" s="29">
        <v>0</v>
      </c>
      <c r="G29" s="29">
        <f t="shared" si="0"/>
        <v>3376</v>
      </c>
    </row>
    <row r="30" spans="1:7" ht="20.100000000000001" customHeight="1" x14ac:dyDescent="0.25">
      <c r="A30" s="15" t="s">
        <v>20</v>
      </c>
      <c r="B30" s="15" t="s">
        <v>36</v>
      </c>
      <c r="C30" s="30" t="s">
        <v>37</v>
      </c>
      <c r="D30" s="31">
        <v>30</v>
      </c>
      <c r="E30" s="31">
        <v>0</v>
      </c>
      <c r="F30" s="31">
        <f>F31</f>
        <v>20</v>
      </c>
      <c r="G30" s="31">
        <f t="shared" si="0"/>
        <v>50</v>
      </c>
    </row>
    <row r="31" spans="1:7" ht="20.100000000000001" customHeight="1" x14ac:dyDescent="0.25">
      <c r="A31" s="15" t="s">
        <v>23</v>
      </c>
      <c r="B31" s="15" t="s">
        <v>18</v>
      </c>
      <c r="C31" s="30" t="s">
        <v>24</v>
      </c>
      <c r="D31" s="31">
        <v>30</v>
      </c>
      <c r="E31" s="31">
        <v>0</v>
      </c>
      <c r="F31" s="31">
        <f>F32+F33+F34</f>
        <v>20</v>
      </c>
      <c r="G31" s="31">
        <f t="shared" si="0"/>
        <v>50</v>
      </c>
    </row>
    <row r="32" spans="1:7" ht="20.100000000000001" customHeight="1" x14ac:dyDescent="0.25">
      <c r="A32" s="18" t="s">
        <v>38</v>
      </c>
      <c r="B32" s="18" t="s">
        <v>39</v>
      </c>
      <c r="C32" s="27" t="s">
        <v>40</v>
      </c>
      <c r="D32" s="29">
        <v>30</v>
      </c>
      <c r="E32" s="29">
        <v>0</v>
      </c>
      <c r="F32" s="29">
        <v>20</v>
      </c>
      <c r="G32" s="29">
        <f t="shared" si="0"/>
        <v>50</v>
      </c>
    </row>
    <row r="33" spans="1:7" ht="20.100000000000001" customHeight="1" x14ac:dyDescent="0.25">
      <c r="A33" s="18" t="s">
        <v>41</v>
      </c>
      <c r="B33" s="18" t="s">
        <v>39</v>
      </c>
      <c r="C33" s="27" t="s">
        <v>40</v>
      </c>
      <c r="D33" s="29">
        <v>0</v>
      </c>
      <c r="E33" s="29">
        <v>0</v>
      </c>
      <c r="F33" s="29">
        <v>0</v>
      </c>
      <c r="G33" s="29">
        <f t="shared" si="0"/>
        <v>0</v>
      </c>
    </row>
    <row r="34" spans="1:7" ht="20.100000000000001" customHeight="1" x14ac:dyDescent="0.25">
      <c r="A34" s="18" t="s">
        <v>42</v>
      </c>
      <c r="B34" s="18" t="s">
        <v>39</v>
      </c>
      <c r="C34" s="27" t="s">
        <v>40</v>
      </c>
      <c r="D34" s="29">
        <v>0</v>
      </c>
      <c r="E34" s="29">
        <v>0</v>
      </c>
      <c r="F34" s="29">
        <v>0</v>
      </c>
      <c r="G34" s="29">
        <f t="shared" si="0"/>
        <v>0</v>
      </c>
    </row>
    <row r="35" spans="1:7" ht="20.100000000000001" customHeight="1" x14ac:dyDescent="0.25">
      <c r="A35" s="15" t="s">
        <v>20</v>
      </c>
      <c r="B35" s="15" t="s">
        <v>43</v>
      </c>
      <c r="C35" s="30" t="s">
        <v>44</v>
      </c>
      <c r="D35" s="31">
        <v>265</v>
      </c>
      <c r="E35" s="31">
        <v>0</v>
      </c>
      <c r="F35" s="31">
        <v>0</v>
      </c>
      <c r="G35" s="31">
        <f t="shared" si="0"/>
        <v>265</v>
      </c>
    </row>
    <row r="36" spans="1:7" ht="20.100000000000001" customHeight="1" x14ac:dyDescent="0.25">
      <c r="A36" s="15" t="s">
        <v>23</v>
      </c>
      <c r="B36" s="15" t="s">
        <v>18</v>
      </c>
      <c r="C36" s="30" t="s">
        <v>24</v>
      </c>
      <c r="D36" s="31">
        <v>265</v>
      </c>
      <c r="E36" s="31">
        <v>0</v>
      </c>
      <c r="F36" s="31">
        <v>0</v>
      </c>
      <c r="G36" s="31">
        <f t="shared" si="0"/>
        <v>265</v>
      </c>
    </row>
    <row r="37" spans="1:7" ht="20.100000000000001" customHeight="1" x14ac:dyDescent="0.25">
      <c r="A37" s="18" t="s">
        <v>45</v>
      </c>
      <c r="B37" s="18" t="s">
        <v>46</v>
      </c>
      <c r="C37" s="27" t="s">
        <v>47</v>
      </c>
      <c r="D37" s="29">
        <v>265</v>
      </c>
      <c r="E37" s="29">
        <v>0</v>
      </c>
      <c r="F37" s="29">
        <v>0</v>
      </c>
      <c r="G37" s="29">
        <f t="shared" si="0"/>
        <v>265</v>
      </c>
    </row>
    <row r="38" spans="1:7" ht="20.100000000000001" customHeight="1" x14ac:dyDescent="0.25">
      <c r="A38" s="15" t="s">
        <v>20</v>
      </c>
      <c r="B38" s="15" t="s">
        <v>48</v>
      </c>
      <c r="C38" s="30" t="s">
        <v>49</v>
      </c>
      <c r="D38" s="31">
        <v>189120</v>
      </c>
      <c r="E38" s="31">
        <v>121875.3</v>
      </c>
      <c r="F38" s="31">
        <f>F39</f>
        <v>10010</v>
      </c>
      <c r="G38" s="31">
        <f t="shared" si="0"/>
        <v>199130</v>
      </c>
    </row>
    <row r="39" spans="1:7" ht="20.100000000000001" customHeight="1" x14ac:dyDescent="0.25">
      <c r="A39" s="15" t="s">
        <v>23</v>
      </c>
      <c r="B39" s="15" t="s">
        <v>18</v>
      </c>
      <c r="C39" s="30" t="s">
        <v>24</v>
      </c>
      <c r="D39" s="31">
        <v>189120</v>
      </c>
      <c r="E39" s="31">
        <v>121875.3</v>
      </c>
      <c r="F39" s="31">
        <f>F40+F41+F42+F43+F44</f>
        <v>10010</v>
      </c>
      <c r="G39" s="31">
        <f t="shared" si="0"/>
        <v>199130</v>
      </c>
    </row>
    <row r="40" spans="1:7" ht="20.100000000000001" customHeight="1" x14ac:dyDescent="0.25">
      <c r="A40" s="18" t="s">
        <v>50</v>
      </c>
      <c r="B40" s="18" t="s">
        <v>46</v>
      </c>
      <c r="C40" s="27" t="s">
        <v>47</v>
      </c>
      <c r="D40" s="29">
        <v>153320</v>
      </c>
      <c r="E40" s="29">
        <v>106264.76</v>
      </c>
      <c r="F40" s="29">
        <v>10010</v>
      </c>
      <c r="G40" s="29">
        <f t="shared" si="0"/>
        <v>163330</v>
      </c>
    </row>
    <row r="41" spans="1:7" ht="20.100000000000001" customHeight="1" x14ac:dyDescent="0.25">
      <c r="A41" s="18" t="s">
        <v>51</v>
      </c>
      <c r="B41" s="18" t="s">
        <v>46</v>
      </c>
      <c r="C41" s="27" t="s">
        <v>47</v>
      </c>
      <c r="D41" s="29">
        <v>9300</v>
      </c>
      <c r="E41" s="29">
        <v>3856</v>
      </c>
      <c r="F41" s="29">
        <v>0</v>
      </c>
      <c r="G41" s="29">
        <f t="shared" si="0"/>
        <v>9300</v>
      </c>
    </row>
    <row r="42" spans="1:7" ht="20.100000000000001" customHeight="1" x14ac:dyDescent="0.25">
      <c r="A42" s="18" t="s">
        <v>52</v>
      </c>
      <c r="B42" s="18" t="s">
        <v>46</v>
      </c>
      <c r="C42" s="27" t="s">
        <v>47</v>
      </c>
      <c r="D42" s="29">
        <v>0</v>
      </c>
      <c r="E42" s="29">
        <v>0</v>
      </c>
      <c r="F42" s="29">
        <v>0</v>
      </c>
      <c r="G42" s="29">
        <f t="shared" si="0"/>
        <v>0</v>
      </c>
    </row>
    <row r="43" spans="1:7" ht="20.100000000000001" customHeight="1" x14ac:dyDescent="0.25">
      <c r="A43" s="18" t="s">
        <v>53</v>
      </c>
      <c r="B43" s="18" t="s">
        <v>46</v>
      </c>
      <c r="C43" s="27" t="s">
        <v>47</v>
      </c>
      <c r="D43" s="29">
        <v>4500</v>
      </c>
      <c r="E43" s="29">
        <v>0</v>
      </c>
      <c r="F43" s="29">
        <v>0</v>
      </c>
      <c r="G43" s="29">
        <f t="shared" si="0"/>
        <v>4500</v>
      </c>
    </row>
    <row r="44" spans="1:7" ht="20.100000000000001" customHeight="1" x14ac:dyDescent="0.25">
      <c r="A44" s="18" t="s">
        <v>54</v>
      </c>
      <c r="B44" s="18" t="s">
        <v>46</v>
      </c>
      <c r="C44" s="27" t="s">
        <v>55</v>
      </c>
      <c r="D44" s="29">
        <v>22000</v>
      </c>
      <c r="E44" s="29">
        <v>11754.54</v>
      </c>
      <c r="F44" s="29">
        <v>0</v>
      </c>
      <c r="G44" s="29">
        <f t="shared" si="0"/>
        <v>22000</v>
      </c>
    </row>
    <row r="45" spans="1:7" ht="20.100000000000001" customHeight="1" x14ac:dyDescent="0.25">
      <c r="A45" s="15" t="s">
        <v>20</v>
      </c>
      <c r="B45" s="15" t="s">
        <v>56</v>
      </c>
      <c r="C45" s="30" t="s">
        <v>57</v>
      </c>
      <c r="D45" s="31">
        <v>8067</v>
      </c>
      <c r="E45" s="31">
        <v>0</v>
      </c>
      <c r="F45" s="31">
        <v>0</v>
      </c>
      <c r="G45" s="31">
        <f t="shared" si="0"/>
        <v>8067</v>
      </c>
    </row>
    <row r="46" spans="1:7" ht="20.100000000000001" customHeight="1" x14ac:dyDescent="0.25">
      <c r="A46" s="15" t="s">
        <v>23</v>
      </c>
      <c r="B46" s="15" t="s">
        <v>18</v>
      </c>
      <c r="C46" s="30" t="s">
        <v>24</v>
      </c>
      <c r="D46" s="31">
        <v>8067</v>
      </c>
      <c r="E46" s="31">
        <v>0</v>
      </c>
      <c r="F46" s="31">
        <v>0</v>
      </c>
      <c r="G46" s="31">
        <f t="shared" si="0"/>
        <v>8067</v>
      </c>
    </row>
    <row r="47" spans="1:7" ht="20.100000000000001" customHeight="1" x14ac:dyDescent="0.25">
      <c r="A47" s="18" t="s">
        <v>58</v>
      </c>
      <c r="B47" s="18" t="s">
        <v>34</v>
      </c>
      <c r="C47" s="27" t="s">
        <v>35</v>
      </c>
      <c r="D47" s="29">
        <v>8067</v>
      </c>
      <c r="E47" s="29">
        <v>0</v>
      </c>
      <c r="F47" s="29">
        <v>0</v>
      </c>
      <c r="G47" s="29">
        <f t="shared" si="0"/>
        <v>8067</v>
      </c>
    </row>
    <row r="48" spans="1:7" ht="20.100000000000001" customHeight="1" x14ac:dyDescent="0.25">
      <c r="A48" s="15" t="s">
        <v>20</v>
      </c>
      <c r="B48" s="15" t="s">
        <v>59</v>
      </c>
      <c r="C48" s="30" t="s">
        <v>60</v>
      </c>
      <c r="D48" s="31">
        <v>708</v>
      </c>
      <c r="E48" s="31">
        <v>0</v>
      </c>
      <c r="F48" s="31">
        <v>0</v>
      </c>
      <c r="G48" s="31">
        <f t="shared" si="0"/>
        <v>708</v>
      </c>
    </row>
    <row r="49" spans="1:7" ht="20.100000000000001" customHeight="1" x14ac:dyDescent="0.25">
      <c r="A49" s="15" t="s">
        <v>23</v>
      </c>
      <c r="B49" s="15" t="s">
        <v>18</v>
      </c>
      <c r="C49" s="30" t="s">
        <v>24</v>
      </c>
      <c r="D49" s="31">
        <v>708</v>
      </c>
      <c r="E49" s="31">
        <v>0</v>
      </c>
      <c r="F49" s="31">
        <v>0</v>
      </c>
      <c r="G49" s="31">
        <f t="shared" si="0"/>
        <v>708</v>
      </c>
    </row>
    <row r="50" spans="1:7" ht="20.100000000000001" customHeight="1" x14ac:dyDescent="0.25">
      <c r="A50" s="18" t="s">
        <v>61</v>
      </c>
      <c r="B50" s="18" t="s">
        <v>34</v>
      </c>
      <c r="C50" s="27" t="s">
        <v>35</v>
      </c>
      <c r="D50" s="29">
        <v>708</v>
      </c>
      <c r="E50" s="29">
        <v>0</v>
      </c>
      <c r="F50" s="29">
        <v>0</v>
      </c>
      <c r="G50" s="29">
        <f t="shared" si="0"/>
        <v>708</v>
      </c>
    </row>
    <row r="51" spans="1:7" ht="20.100000000000001" customHeight="1" x14ac:dyDescent="0.25">
      <c r="A51" s="15" t="s">
        <v>20</v>
      </c>
      <c r="B51" s="15" t="s">
        <v>62</v>
      </c>
      <c r="C51" s="30" t="s">
        <v>63</v>
      </c>
      <c r="D51" s="31">
        <v>1578000</v>
      </c>
      <c r="E51" s="31">
        <v>720430.01</v>
      </c>
      <c r="F51" s="31">
        <f>F52</f>
        <v>39000</v>
      </c>
      <c r="G51" s="31">
        <f t="shared" si="0"/>
        <v>1617000</v>
      </c>
    </row>
    <row r="52" spans="1:7" ht="20.100000000000001" customHeight="1" x14ac:dyDescent="0.25">
      <c r="A52" s="15" t="s">
        <v>23</v>
      </c>
      <c r="B52" s="15" t="s">
        <v>18</v>
      </c>
      <c r="C52" s="30" t="s">
        <v>24</v>
      </c>
      <c r="D52" s="31">
        <v>1578000</v>
      </c>
      <c r="E52" s="31">
        <v>720430.01</v>
      </c>
      <c r="F52" s="31">
        <f>F53</f>
        <v>39000</v>
      </c>
      <c r="G52" s="31">
        <f t="shared" si="0"/>
        <v>1617000</v>
      </c>
    </row>
    <row r="53" spans="1:7" ht="20.100000000000001" customHeight="1" x14ac:dyDescent="0.25">
      <c r="A53" s="18" t="s">
        <v>64</v>
      </c>
      <c r="B53" s="18" t="s">
        <v>46</v>
      </c>
      <c r="C53" s="27" t="s">
        <v>47</v>
      </c>
      <c r="D53" s="29">
        <v>1578000</v>
      </c>
      <c r="E53" s="29">
        <v>720430.01</v>
      </c>
      <c r="F53" s="29">
        <v>39000</v>
      </c>
      <c r="G53" s="29">
        <f t="shared" si="0"/>
        <v>1617000</v>
      </c>
    </row>
    <row r="54" spans="1:7" ht="20.100000000000001" customHeight="1" x14ac:dyDescent="0.25">
      <c r="A54" s="15" t="s">
        <v>20</v>
      </c>
      <c r="B54" s="15" t="s">
        <v>65</v>
      </c>
      <c r="C54" s="30" t="s">
        <v>66</v>
      </c>
      <c r="D54" s="31">
        <v>8000</v>
      </c>
      <c r="E54" s="31">
        <v>3500</v>
      </c>
      <c r="F54" s="31">
        <v>0</v>
      </c>
      <c r="G54" s="31">
        <f t="shared" si="0"/>
        <v>8000</v>
      </c>
    </row>
    <row r="55" spans="1:7" ht="20.100000000000001" customHeight="1" x14ac:dyDescent="0.25">
      <c r="A55" s="15" t="s">
        <v>23</v>
      </c>
      <c r="B55" s="15" t="s">
        <v>18</v>
      </c>
      <c r="C55" s="30" t="s">
        <v>24</v>
      </c>
      <c r="D55" s="31">
        <v>8000</v>
      </c>
      <c r="E55" s="31">
        <v>3500</v>
      </c>
      <c r="F55" s="31">
        <v>0</v>
      </c>
      <c r="G55" s="31">
        <f t="shared" si="0"/>
        <v>8000</v>
      </c>
    </row>
    <row r="56" spans="1:7" ht="20.100000000000001" customHeight="1" x14ac:dyDescent="0.25">
      <c r="A56" s="18" t="s">
        <v>67</v>
      </c>
      <c r="B56" s="18" t="s">
        <v>68</v>
      </c>
      <c r="C56" s="27" t="s">
        <v>69</v>
      </c>
      <c r="D56" s="29">
        <v>8000</v>
      </c>
      <c r="E56" s="29">
        <v>3500</v>
      </c>
      <c r="F56" s="29">
        <v>0</v>
      </c>
      <c r="G56" s="29">
        <f t="shared" si="0"/>
        <v>8000</v>
      </c>
    </row>
    <row r="57" spans="1:7" ht="20.100000000000001" customHeight="1" x14ac:dyDescent="0.25">
      <c r="A57" s="15" t="s">
        <v>20</v>
      </c>
      <c r="B57" s="15" t="s">
        <v>70</v>
      </c>
      <c r="C57" s="30" t="s">
        <v>71</v>
      </c>
      <c r="D57" s="31">
        <v>1301</v>
      </c>
      <c r="E57" s="31">
        <v>0</v>
      </c>
      <c r="F57" s="31">
        <v>0</v>
      </c>
      <c r="G57" s="31">
        <f t="shared" si="0"/>
        <v>1301</v>
      </c>
    </row>
    <row r="58" spans="1:7" ht="20.100000000000001" customHeight="1" x14ac:dyDescent="0.25">
      <c r="A58" s="15" t="s">
        <v>23</v>
      </c>
      <c r="B58" s="15" t="s">
        <v>18</v>
      </c>
      <c r="C58" s="30" t="s">
        <v>24</v>
      </c>
      <c r="D58" s="31">
        <v>1301</v>
      </c>
      <c r="E58" s="31">
        <v>0</v>
      </c>
      <c r="F58" s="31">
        <v>0</v>
      </c>
      <c r="G58" s="31">
        <f t="shared" si="0"/>
        <v>1301</v>
      </c>
    </row>
    <row r="59" spans="1:7" ht="20.100000000000001" customHeight="1" x14ac:dyDescent="0.25">
      <c r="A59" s="18" t="s">
        <v>72</v>
      </c>
      <c r="B59" s="18" t="s">
        <v>34</v>
      </c>
      <c r="C59" s="27" t="s">
        <v>35</v>
      </c>
      <c r="D59" s="29">
        <v>1301</v>
      </c>
      <c r="E59" s="29">
        <v>0</v>
      </c>
      <c r="F59" s="29">
        <v>0</v>
      </c>
      <c r="G59" s="29">
        <f t="shared" si="0"/>
        <v>1301</v>
      </c>
    </row>
    <row r="60" spans="1:7" ht="20.100000000000001" customHeight="1" x14ac:dyDescent="0.25">
      <c r="A60" s="15" t="s">
        <v>20</v>
      </c>
      <c r="B60" s="15" t="s">
        <v>73</v>
      </c>
      <c r="C60" s="30" t="s">
        <v>74</v>
      </c>
      <c r="D60" s="31">
        <v>300</v>
      </c>
      <c r="E60" s="31">
        <v>1232.82</v>
      </c>
      <c r="F60" s="31">
        <f>F61</f>
        <v>1000</v>
      </c>
      <c r="G60" s="31">
        <f t="shared" si="0"/>
        <v>1300</v>
      </c>
    </row>
    <row r="61" spans="1:7" ht="20.100000000000001" customHeight="1" x14ac:dyDescent="0.25">
      <c r="A61" s="15" t="s">
        <v>23</v>
      </c>
      <c r="B61" s="15" t="s">
        <v>18</v>
      </c>
      <c r="C61" s="30" t="s">
        <v>24</v>
      </c>
      <c r="D61" s="31">
        <v>300</v>
      </c>
      <c r="E61" s="31">
        <v>1232.82</v>
      </c>
      <c r="F61" s="31">
        <f>F62</f>
        <v>1000</v>
      </c>
      <c r="G61" s="31">
        <f t="shared" si="0"/>
        <v>1300</v>
      </c>
    </row>
    <row r="62" spans="1:7" ht="20.100000000000001" customHeight="1" x14ac:dyDescent="0.25">
      <c r="A62" s="18" t="s">
        <v>75</v>
      </c>
      <c r="B62" s="18" t="s">
        <v>76</v>
      </c>
      <c r="C62" s="27" t="s">
        <v>77</v>
      </c>
      <c r="D62" s="29">
        <v>300</v>
      </c>
      <c r="E62" s="29">
        <v>1232.82</v>
      </c>
      <c r="F62" s="29">
        <v>1000</v>
      </c>
      <c r="G62" s="29">
        <f t="shared" si="0"/>
        <v>1300</v>
      </c>
    </row>
    <row r="63" spans="1:7" ht="20.100000000000001" customHeight="1" x14ac:dyDescent="0.25">
      <c r="A63" s="15" t="s">
        <v>20</v>
      </c>
      <c r="B63" s="15" t="s">
        <v>78</v>
      </c>
      <c r="C63" s="30" t="s">
        <v>79</v>
      </c>
      <c r="D63" s="31">
        <v>86</v>
      </c>
      <c r="E63" s="31">
        <v>0</v>
      </c>
      <c r="F63" s="31">
        <v>0</v>
      </c>
      <c r="G63" s="31">
        <f t="shared" si="0"/>
        <v>86</v>
      </c>
    </row>
    <row r="64" spans="1:7" ht="20.100000000000001" customHeight="1" x14ac:dyDescent="0.25">
      <c r="A64" s="15" t="s">
        <v>23</v>
      </c>
      <c r="B64" s="15" t="s">
        <v>18</v>
      </c>
      <c r="C64" s="30" t="s">
        <v>24</v>
      </c>
      <c r="D64" s="31">
        <v>86</v>
      </c>
      <c r="E64" s="31">
        <v>0</v>
      </c>
      <c r="F64" s="31">
        <v>0</v>
      </c>
      <c r="G64" s="31">
        <f t="shared" si="0"/>
        <v>86</v>
      </c>
    </row>
    <row r="65" spans="1:7" ht="20.100000000000001" customHeight="1" x14ac:dyDescent="0.25">
      <c r="A65" s="18" t="s">
        <v>80</v>
      </c>
      <c r="B65" s="18" t="s">
        <v>34</v>
      </c>
      <c r="C65" s="27" t="s">
        <v>35</v>
      </c>
      <c r="D65" s="29">
        <v>86</v>
      </c>
      <c r="E65" s="29">
        <v>0</v>
      </c>
      <c r="F65" s="29">
        <v>0</v>
      </c>
      <c r="G65" s="29">
        <f t="shared" si="0"/>
        <v>86</v>
      </c>
    </row>
    <row r="66" spans="1:7" ht="20.100000000000001" customHeight="1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9"/>
      <c r="B67" s="49"/>
      <c r="C67" s="49" t="s">
        <v>219</v>
      </c>
      <c r="D67" s="50">
        <f>D68+D71+D78</f>
        <v>289640</v>
      </c>
      <c r="E67" s="50"/>
      <c r="F67" s="50">
        <f t="shared" ref="F67" si="1">F68+F71+F78</f>
        <v>9935</v>
      </c>
      <c r="G67" s="50">
        <f t="shared" ref="G67" si="2">G68+G71+G78</f>
        <v>299575</v>
      </c>
    </row>
    <row r="68" spans="1:7" x14ac:dyDescent="0.25">
      <c r="A68" s="51" t="s">
        <v>20</v>
      </c>
      <c r="B68" s="51" t="s">
        <v>220</v>
      </c>
      <c r="C68" s="52" t="s">
        <v>221</v>
      </c>
      <c r="D68" s="53">
        <f>D69</f>
        <v>63099</v>
      </c>
      <c r="E68" s="53"/>
      <c r="F68" s="53">
        <f t="shared" ref="F68:G69" si="3">F69</f>
        <v>11038</v>
      </c>
      <c r="G68" s="53">
        <f t="shared" si="3"/>
        <v>74137</v>
      </c>
    </row>
    <row r="69" spans="1:7" x14ac:dyDescent="0.25">
      <c r="A69" s="54" t="s">
        <v>20</v>
      </c>
      <c r="B69" s="54" t="s">
        <v>139</v>
      </c>
      <c r="C69" s="55" t="s">
        <v>140</v>
      </c>
      <c r="D69" s="56">
        <f>D70</f>
        <v>63099</v>
      </c>
      <c r="E69" s="56"/>
      <c r="F69" s="56">
        <f t="shared" si="3"/>
        <v>11038</v>
      </c>
      <c r="G69" s="56">
        <f t="shared" si="3"/>
        <v>74137</v>
      </c>
    </row>
    <row r="70" spans="1:7" x14ac:dyDescent="0.25">
      <c r="A70" s="57"/>
      <c r="B70" s="58">
        <v>671</v>
      </c>
      <c r="C70" s="59" t="s">
        <v>222</v>
      </c>
      <c r="D70" s="60">
        <v>63099</v>
      </c>
      <c r="E70" s="60"/>
      <c r="F70" s="60">
        <v>11038</v>
      </c>
      <c r="G70" s="60">
        <f>D70+F70</f>
        <v>74137</v>
      </c>
    </row>
    <row r="71" spans="1:7" x14ac:dyDescent="0.25">
      <c r="A71" s="51" t="s">
        <v>20</v>
      </c>
      <c r="B71" s="51" t="s">
        <v>223</v>
      </c>
      <c r="C71" s="52" t="s">
        <v>224</v>
      </c>
      <c r="D71" s="53">
        <f>D72+D74+D76</f>
        <v>226541</v>
      </c>
      <c r="E71" s="53"/>
      <c r="F71" s="53">
        <f t="shared" ref="F71" si="4">F72+F74+F76</f>
        <v>-1103</v>
      </c>
      <c r="G71" s="53">
        <f t="shared" ref="G71" si="5">G72+G74+G76</f>
        <v>225438</v>
      </c>
    </row>
    <row r="72" spans="1:7" x14ac:dyDescent="0.25">
      <c r="A72" s="54" t="s">
        <v>20</v>
      </c>
      <c r="B72" s="54" t="s">
        <v>195</v>
      </c>
      <c r="C72" s="55" t="s">
        <v>196</v>
      </c>
      <c r="D72" s="56">
        <f>D73</f>
        <v>22146</v>
      </c>
      <c r="E72" s="56"/>
      <c r="F72" s="56">
        <f t="shared" ref="F72:G72" si="6">F73</f>
        <v>847</v>
      </c>
      <c r="G72" s="56">
        <f t="shared" si="6"/>
        <v>22993</v>
      </c>
    </row>
    <row r="73" spans="1:7" x14ac:dyDescent="0.25">
      <c r="A73" s="57"/>
      <c r="B73" s="58">
        <v>671</v>
      </c>
      <c r="C73" s="59" t="s">
        <v>222</v>
      </c>
      <c r="D73" s="60">
        <v>22146</v>
      </c>
      <c r="E73" s="60"/>
      <c r="F73" s="60">
        <v>847</v>
      </c>
      <c r="G73" s="60">
        <f>D73+F73</f>
        <v>22993</v>
      </c>
    </row>
    <row r="74" spans="1:7" x14ac:dyDescent="0.25">
      <c r="A74" s="54" t="s">
        <v>20</v>
      </c>
      <c r="B74" s="54" t="s">
        <v>105</v>
      </c>
      <c r="C74" s="55" t="s">
        <v>106</v>
      </c>
      <c r="D74" s="56">
        <f>D75</f>
        <v>78900</v>
      </c>
      <c r="E74" s="56"/>
      <c r="F74" s="56">
        <f t="shared" ref="F74:G74" si="7">F75</f>
        <v>2500</v>
      </c>
      <c r="G74" s="56">
        <f t="shared" si="7"/>
        <v>81400</v>
      </c>
    </row>
    <row r="75" spans="1:7" x14ac:dyDescent="0.25">
      <c r="A75" s="57"/>
      <c r="B75" s="58">
        <v>671</v>
      </c>
      <c r="C75" s="59" t="s">
        <v>222</v>
      </c>
      <c r="D75" s="60">
        <v>78900</v>
      </c>
      <c r="E75" s="60"/>
      <c r="F75" s="60">
        <v>2500</v>
      </c>
      <c r="G75" s="60">
        <f>D75+F75</f>
        <v>81400</v>
      </c>
    </row>
    <row r="76" spans="1:7" x14ac:dyDescent="0.25">
      <c r="A76" s="54" t="s">
        <v>20</v>
      </c>
      <c r="B76" s="54" t="s">
        <v>198</v>
      </c>
      <c r="C76" s="55" t="s">
        <v>199</v>
      </c>
      <c r="D76" s="56">
        <f>D77</f>
        <v>125495</v>
      </c>
      <c r="E76" s="56"/>
      <c r="F76" s="56">
        <f t="shared" ref="F76:G76" si="8">F77</f>
        <v>-4450</v>
      </c>
      <c r="G76" s="56">
        <f t="shared" si="8"/>
        <v>121045</v>
      </c>
    </row>
    <row r="77" spans="1:7" x14ac:dyDescent="0.25">
      <c r="A77" s="57"/>
      <c r="B77" s="58">
        <v>671</v>
      </c>
      <c r="C77" s="59" t="s">
        <v>222</v>
      </c>
      <c r="D77" s="60">
        <v>125495</v>
      </c>
      <c r="E77" s="60"/>
      <c r="F77" s="60">
        <v>-4450</v>
      </c>
      <c r="G77" s="60">
        <f>D77+F77</f>
        <v>121045</v>
      </c>
    </row>
    <row r="78" spans="1:7" x14ac:dyDescent="0.25">
      <c r="A78" s="51" t="s">
        <v>20</v>
      </c>
      <c r="B78" s="51" t="s">
        <v>225</v>
      </c>
      <c r="C78" s="52" t="s">
        <v>226</v>
      </c>
      <c r="D78" s="53">
        <f>D79</f>
        <v>0</v>
      </c>
      <c r="E78" s="53"/>
      <c r="F78" s="53">
        <f t="shared" ref="F78:G78" si="9">F79</f>
        <v>0</v>
      </c>
      <c r="G78" s="53">
        <f t="shared" si="9"/>
        <v>0</v>
      </c>
    </row>
    <row r="79" spans="1:7" x14ac:dyDescent="0.25">
      <c r="A79" s="57"/>
      <c r="B79" s="58">
        <v>671</v>
      </c>
      <c r="C79" s="59" t="s">
        <v>222</v>
      </c>
      <c r="D79" s="60">
        <v>0</v>
      </c>
      <c r="E79" s="60"/>
      <c r="F79" s="60">
        <v>0</v>
      </c>
      <c r="G79" s="60">
        <f>D79+E79</f>
        <v>0</v>
      </c>
    </row>
  </sheetData>
  <mergeCells count="8">
    <mergeCell ref="A1:C1"/>
    <mergeCell ref="A3:C3"/>
    <mergeCell ref="A15:G15"/>
    <mergeCell ref="A5:E5"/>
    <mergeCell ref="A7:E7"/>
    <mergeCell ref="A9:E9"/>
    <mergeCell ref="A11:G11"/>
    <mergeCell ref="A13:G13"/>
  </mergeCells>
  <pageMargins left="0.39370078740157499" right="0.196850393700787" top="0.39370078740157499" bottom="0.63976377952755903" header="0.39370078740157499" footer="0.39370078740157499"/>
  <pageSetup paperSize="9" fitToHeight="0" orientation="landscape" r:id="rId1"/>
  <headerFooter alignWithMargins="0">
    <oddFooter>&amp;L&amp;"Arial,Regular"&amp;8 LCW147REBALANSKON &amp;C&amp;"Arial,Regular"&amp;8Stranica &amp;P od &amp;N &amp;R&amp;"Arial,Regular"&amp;8 *Obrada LC*</oddFooter>
  </headerFooter>
  <rowBreaks count="2" manualBreakCount="2">
    <brk id="37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8"/>
  <sheetViews>
    <sheetView showGridLines="0" tabSelected="1" topLeftCell="A88" zoomScale="120" zoomScaleNormal="120" workbookViewId="0">
      <selection activeCell="D103" sqref="D103"/>
    </sheetView>
  </sheetViews>
  <sheetFormatPr defaultRowHeight="15" x14ac:dyDescent="0.25"/>
  <cols>
    <col min="1" max="1" width="12.140625" customWidth="1"/>
    <col min="2" max="2" width="13.42578125" customWidth="1"/>
    <col min="3" max="3" width="50" customWidth="1"/>
    <col min="4" max="4" width="20.7109375" customWidth="1"/>
    <col min="5" max="5" width="2.5703125" hidden="1" customWidth="1"/>
    <col min="6" max="6" width="18.85546875" customWidth="1"/>
    <col min="7" max="7" width="17.140625" customWidth="1"/>
  </cols>
  <sheetData>
    <row r="1" spans="1:7" ht="14.1" customHeight="1" x14ac:dyDescent="0.25"/>
    <row r="2" spans="1:7" ht="18.75" customHeight="1" x14ac:dyDescent="0.25">
      <c r="A2" s="1" t="s">
        <v>3</v>
      </c>
      <c r="B2" s="1" t="s">
        <v>4</v>
      </c>
      <c r="C2" s="1" t="s">
        <v>81</v>
      </c>
      <c r="D2" s="2" t="s">
        <v>6</v>
      </c>
      <c r="E2" s="2" t="s">
        <v>7</v>
      </c>
      <c r="F2" s="2" t="s">
        <v>8</v>
      </c>
      <c r="G2" s="2" t="s">
        <v>9</v>
      </c>
    </row>
    <row r="3" spans="1:7" x14ac:dyDescent="0.25">
      <c r="A3" s="3" t="s">
        <v>0</v>
      </c>
      <c r="B3" s="3" t="s">
        <v>0</v>
      </c>
      <c r="C3" s="4" t="s">
        <v>82</v>
      </c>
      <c r="D3" s="5">
        <v>2086893</v>
      </c>
      <c r="E3" s="5">
        <v>1127946.1399999999</v>
      </c>
      <c r="F3" s="5">
        <f>F4</f>
        <v>59965</v>
      </c>
      <c r="G3" s="37">
        <f>D3+F3</f>
        <v>2146858</v>
      </c>
    </row>
    <row r="4" spans="1:7" x14ac:dyDescent="0.25">
      <c r="A4" s="6" t="s">
        <v>11</v>
      </c>
      <c r="B4" s="6" t="s">
        <v>83</v>
      </c>
      <c r="C4" s="7" t="s">
        <v>84</v>
      </c>
      <c r="D4" s="8">
        <v>2086893</v>
      </c>
      <c r="E4" s="8">
        <v>1127946.1399999999</v>
      </c>
      <c r="F4" s="8">
        <f>F5</f>
        <v>59965</v>
      </c>
      <c r="G4" s="39">
        <f>D4+F4</f>
        <v>2146858</v>
      </c>
    </row>
    <row r="5" spans="1:7" x14ac:dyDescent="0.25">
      <c r="A5" s="9" t="s">
        <v>14</v>
      </c>
      <c r="B5" s="9" t="s">
        <v>85</v>
      </c>
      <c r="C5" s="10" t="s">
        <v>86</v>
      </c>
      <c r="D5" s="11">
        <v>2086893</v>
      </c>
      <c r="E5" s="11">
        <v>1127946.1399999999</v>
      </c>
      <c r="F5" s="11">
        <f>F6</f>
        <v>59965</v>
      </c>
      <c r="G5" s="33">
        <f>D5+F5</f>
        <v>2146858</v>
      </c>
    </row>
    <row r="6" spans="1:7" x14ac:dyDescent="0.25">
      <c r="A6" s="12" t="s">
        <v>17</v>
      </c>
      <c r="B6" s="12" t="s">
        <v>87</v>
      </c>
      <c r="C6" s="13" t="s">
        <v>88</v>
      </c>
      <c r="D6" s="14">
        <v>2086893</v>
      </c>
      <c r="E6" s="14">
        <v>1127946.1399999999</v>
      </c>
      <c r="F6" s="14">
        <f>F7+F126</f>
        <v>59965</v>
      </c>
      <c r="G6" s="35">
        <f t="shared" ref="G6" si="0">G7+G126</f>
        <v>2146858</v>
      </c>
    </row>
    <row r="7" spans="1:7" x14ac:dyDescent="0.25">
      <c r="A7" s="21" t="s">
        <v>89</v>
      </c>
      <c r="B7" s="21" t="s">
        <v>90</v>
      </c>
      <c r="C7" s="22" t="s">
        <v>91</v>
      </c>
      <c r="D7" s="23">
        <v>2078592</v>
      </c>
      <c r="E7" s="23">
        <v>1127232.1499999999</v>
      </c>
      <c r="F7" s="23">
        <f>F8+F51+F56+F60+F70+F74+F82+F86+F90+F101+F108</f>
        <v>59965</v>
      </c>
      <c r="G7" s="23">
        <f t="shared" ref="G7" si="1">G8+G51+G56+G60+G70+G74+G82+G86+G90+G101+G108</f>
        <v>2138557</v>
      </c>
    </row>
    <row r="8" spans="1:7" x14ac:dyDescent="0.25">
      <c r="A8" s="24" t="s">
        <v>92</v>
      </c>
      <c r="B8" s="24" t="s">
        <v>93</v>
      </c>
      <c r="C8" s="25" t="s">
        <v>94</v>
      </c>
      <c r="D8" s="26">
        <v>249616</v>
      </c>
      <c r="E8" s="26">
        <v>147933.87</v>
      </c>
      <c r="F8" s="26">
        <f>F9+F14+F17+F24+F27+F36+F42+F45</f>
        <v>9350</v>
      </c>
      <c r="G8" s="26">
        <f t="shared" ref="G8" si="2">G9+G14+G17+G24+G27+G36+G42+G45</f>
        <v>258966</v>
      </c>
    </row>
    <row r="9" spans="1:7" x14ac:dyDescent="0.25">
      <c r="A9" s="15" t="s">
        <v>20</v>
      </c>
      <c r="B9" s="15" t="s">
        <v>21</v>
      </c>
      <c r="C9" s="16" t="s">
        <v>22</v>
      </c>
      <c r="D9" s="17">
        <v>8000</v>
      </c>
      <c r="E9" s="17">
        <v>2307.69</v>
      </c>
      <c r="F9" s="17">
        <f>F10</f>
        <v>0</v>
      </c>
      <c r="G9" s="31">
        <f t="shared" ref="G9:G40" si="3">D9+F9</f>
        <v>8000</v>
      </c>
    </row>
    <row r="10" spans="1:7" x14ac:dyDescent="0.25">
      <c r="A10" s="15" t="s">
        <v>23</v>
      </c>
      <c r="B10" s="15" t="s">
        <v>18</v>
      </c>
      <c r="C10" s="16" t="s">
        <v>24</v>
      </c>
      <c r="D10" s="17">
        <v>8000</v>
      </c>
      <c r="E10" s="17">
        <v>2307.69</v>
      </c>
      <c r="F10" s="17">
        <f>F11+F12+F13</f>
        <v>0</v>
      </c>
      <c r="G10" s="31">
        <f t="shared" si="3"/>
        <v>8000</v>
      </c>
    </row>
    <row r="11" spans="1:7" x14ac:dyDescent="0.25">
      <c r="A11" s="18" t="s">
        <v>95</v>
      </c>
      <c r="B11" s="18" t="s">
        <v>96</v>
      </c>
      <c r="C11" s="19" t="s">
        <v>97</v>
      </c>
      <c r="D11" s="20">
        <v>3000</v>
      </c>
      <c r="E11" s="20">
        <v>933.03</v>
      </c>
      <c r="F11" s="20">
        <v>0</v>
      </c>
      <c r="G11" s="29">
        <f t="shared" si="3"/>
        <v>3000</v>
      </c>
    </row>
    <row r="12" spans="1:7" x14ac:dyDescent="0.25">
      <c r="A12" s="18" t="s">
        <v>98</v>
      </c>
      <c r="B12" s="18" t="s">
        <v>99</v>
      </c>
      <c r="C12" s="19" t="s">
        <v>100</v>
      </c>
      <c r="D12" s="20">
        <v>4700</v>
      </c>
      <c r="E12" s="20">
        <v>1330</v>
      </c>
      <c r="F12" s="20">
        <v>0</v>
      </c>
      <c r="G12" s="29">
        <f t="shared" si="3"/>
        <v>4700</v>
      </c>
    </row>
    <row r="13" spans="1:7" x14ac:dyDescent="0.25">
      <c r="A13" s="18" t="s">
        <v>101</v>
      </c>
      <c r="B13" s="18" t="s">
        <v>102</v>
      </c>
      <c r="C13" s="19" t="s">
        <v>103</v>
      </c>
      <c r="D13" s="20">
        <v>300</v>
      </c>
      <c r="E13" s="20">
        <v>44.66</v>
      </c>
      <c r="F13" s="20">
        <v>0</v>
      </c>
      <c r="G13" s="29">
        <f t="shared" si="3"/>
        <v>300</v>
      </c>
    </row>
    <row r="14" spans="1:7" x14ac:dyDescent="0.25">
      <c r="A14" s="15" t="s">
        <v>20</v>
      </c>
      <c r="B14" s="15" t="s">
        <v>31</v>
      </c>
      <c r="C14" s="16" t="s">
        <v>32</v>
      </c>
      <c r="D14" s="17">
        <v>3376</v>
      </c>
      <c r="E14" s="17">
        <v>0</v>
      </c>
      <c r="F14" s="17">
        <v>0</v>
      </c>
      <c r="G14" s="31">
        <f t="shared" si="3"/>
        <v>3376</v>
      </c>
    </row>
    <row r="15" spans="1:7" x14ac:dyDescent="0.25">
      <c r="A15" s="15" t="s">
        <v>23</v>
      </c>
      <c r="B15" s="15" t="s">
        <v>18</v>
      </c>
      <c r="C15" s="16" t="s">
        <v>24</v>
      </c>
      <c r="D15" s="17">
        <v>3376</v>
      </c>
      <c r="E15" s="17">
        <v>0</v>
      </c>
      <c r="F15" s="17">
        <v>0</v>
      </c>
      <c r="G15" s="31">
        <f t="shared" si="3"/>
        <v>3376</v>
      </c>
    </row>
    <row r="16" spans="1:7" x14ac:dyDescent="0.25">
      <c r="A16" s="18" t="s">
        <v>104</v>
      </c>
      <c r="B16" s="18" t="s">
        <v>99</v>
      </c>
      <c r="C16" s="19" t="s">
        <v>100</v>
      </c>
      <c r="D16" s="20">
        <v>3376</v>
      </c>
      <c r="E16" s="20">
        <v>0</v>
      </c>
      <c r="F16" s="20">
        <v>0</v>
      </c>
      <c r="G16" s="29">
        <f t="shared" si="3"/>
        <v>3376</v>
      </c>
    </row>
    <row r="17" spans="1:7" x14ac:dyDescent="0.25">
      <c r="A17" s="15" t="s">
        <v>20</v>
      </c>
      <c r="B17" s="15" t="s">
        <v>105</v>
      </c>
      <c r="C17" s="16" t="s">
        <v>106</v>
      </c>
      <c r="D17" s="17">
        <v>75000</v>
      </c>
      <c r="E17" s="17">
        <v>43681.9</v>
      </c>
      <c r="F17" s="17">
        <f>F18</f>
        <v>-650</v>
      </c>
      <c r="G17" s="31">
        <f t="shared" si="3"/>
        <v>74350</v>
      </c>
    </row>
    <row r="18" spans="1:7" x14ac:dyDescent="0.25">
      <c r="A18" s="15" t="s">
        <v>23</v>
      </c>
      <c r="B18" s="15" t="s">
        <v>18</v>
      </c>
      <c r="C18" s="16" t="s">
        <v>24</v>
      </c>
      <c r="D18" s="17">
        <v>75000</v>
      </c>
      <c r="E18" s="17">
        <v>43681.9</v>
      </c>
      <c r="F18" s="17">
        <f>F19+F20+F21+F22+F23</f>
        <v>-650</v>
      </c>
      <c r="G18" s="31">
        <f t="shared" si="3"/>
        <v>74350</v>
      </c>
    </row>
    <row r="19" spans="1:7" x14ac:dyDescent="0.25">
      <c r="A19" s="18" t="s">
        <v>107</v>
      </c>
      <c r="B19" s="18" t="s">
        <v>108</v>
      </c>
      <c r="C19" s="19" t="s">
        <v>109</v>
      </c>
      <c r="D19" s="20">
        <v>4000</v>
      </c>
      <c r="E19" s="20">
        <v>3344.67</v>
      </c>
      <c r="F19" s="20">
        <v>-650</v>
      </c>
      <c r="G19" s="29">
        <f t="shared" si="3"/>
        <v>3350</v>
      </c>
    </row>
    <row r="20" spans="1:7" x14ac:dyDescent="0.25">
      <c r="A20" s="18" t="s">
        <v>110</v>
      </c>
      <c r="B20" s="18" t="s">
        <v>111</v>
      </c>
      <c r="C20" s="19" t="s">
        <v>112</v>
      </c>
      <c r="D20" s="20">
        <v>5500</v>
      </c>
      <c r="E20" s="20">
        <v>1736.28</v>
      </c>
      <c r="F20" s="20">
        <v>0</v>
      </c>
      <c r="G20" s="29">
        <f t="shared" si="3"/>
        <v>5500</v>
      </c>
    </row>
    <row r="21" spans="1:7" x14ac:dyDescent="0.25">
      <c r="A21" s="18" t="s">
        <v>113</v>
      </c>
      <c r="B21" s="18" t="s">
        <v>96</v>
      </c>
      <c r="C21" s="19" t="s">
        <v>97</v>
      </c>
      <c r="D21" s="20">
        <v>28000</v>
      </c>
      <c r="E21" s="20">
        <v>12835.07</v>
      </c>
      <c r="F21" s="29">
        <v>0</v>
      </c>
      <c r="G21" s="29">
        <f t="shared" si="3"/>
        <v>28000</v>
      </c>
    </row>
    <row r="22" spans="1:7" x14ac:dyDescent="0.25">
      <c r="A22" s="18" t="s">
        <v>114</v>
      </c>
      <c r="B22" s="18" t="s">
        <v>99</v>
      </c>
      <c r="C22" s="19" t="s">
        <v>100</v>
      </c>
      <c r="D22" s="20">
        <v>34500</v>
      </c>
      <c r="E22" s="20">
        <v>24074.3</v>
      </c>
      <c r="F22" s="20">
        <v>0</v>
      </c>
      <c r="G22" s="29">
        <f t="shared" si="3"/>
        <v>34500</v>
      </c>
    </row>
    <row r="23" spans="1:7" x14ac:dyDescent="0.25">
      <c r="A23" s="18" t="s">
        <v>115</v>
      </c>
      <c r="B23" s="18" t="s">
        <v>102</v>
      </c>
      <c r="C23" s="19" t="s">
        <v>103</v>
      </c>
      <c r="D23" s="20">
        <v>3000</v>
      </c>
      <c r="E23" s="20">
        <v>1691.58</v>
      </c>
      <c r="F23" s="20">
        <v>0</v>
      </c>
      <c r="G23" s="29">
        <f t="shared" si="3"/>
        <v>3000</v>
      </c>
    </row>
    <row r="24" spans="1:7" x14ac:dyDescent="0.25">
      <c r="A24" s="15" t="s">
        <v>20</v>
      </c>
      <c r="B24" s="15" t="s">
        <v>43</v>
      </c>
      <c r="C24" s="16" t="s">
        <v>44</v>
      </c>
      <c r="D24" s="17">
        <v>265</v>
      </c>
      <c r="E24" s="17">
        <v>0</v>
      </c>
      <c r="F24" s="17">
        <v>0</v>
      </c>
      <c r="G24" s="31">
        <f t="shared" si="3"/>
        <v>265</v>
      </c>
    </row>
    <row r="25" spans="1:7" x14ac:dyDescent="0.25">
      <c r="A25" s="15" t="s">
        <v>23</v>
      </c>
      <c r="B25" s="15" t="s">
        <v>18</v>
      </c>
      <c r="C25" s="16" t="s">
        <v>24</v>
      </c>
      <c r="D25" s="17">
        <v>265</v>
      </c>
      <c r="E25" s="17">
        <v>0</v>
      </c>
      <c r="F25" s="17">
        <v>0</v>
      </c>
      <c r="G25" s="31">
        <f t="shared" si="3"/>
        <v>265</v>
      </c>
    </row>
    <row r="26" spans="1:7" x14ac:dyDescent="0.25">
      <c r="A26" s="18" t="s">
        <v>116</v>
      </c>
      <c r="B26" s="18" t="s">
        <v>111</v>
      </c>
      <c r="C26" s="19" t="s">
        <v>112</v>
      </c>
      <c r="D26" s="20">
        <v>265</v>
      </c>
      <c r="E26" s="20">
        <v>0</v>
      </c>
      <c r="F26" s="20">
        <v>0</v>
      </c>
      <c r="G26" s="29">
        <f t="shared" si="3"/>
        <v>265</v>
      </c>
    </row>
    <row r="27" spans="1:7" x14ac:dyDescent="0.25">
      <c r="A27" s="15" t="s">
        <v>20</v>
      </c>
      <c r="B27" s="15" t="s">
        <v>48</v>
      </c>
      <c r="C27" s="16" t="s">
        <v>49</v>
      </c>
      <c r="D27" s="17">
        <v>153200</v>
      </c>
      <c r="E27" s="17">
        <v>100318.26</v>
      </c>
      <c r="F27" s="17">
        <f>F28</f>
        <v>10000</v>
      </c>
      <c r="G27" s="31">
        <f t="shared" si="3"/>
        <v>163200</v>
      </c>
    </row>
    <row r="28" spans="1:7" x14ac:dyDescent="0.25">
      <c r="A28" s="15" t="s">
        <v>23</v>
      </c>
      <c r="B28" s="15" t="s">
        <v>18</v>
      </c>
      <c r="C28" s="16" t="s">
        <v>24</v>
      </c>
      <c r="D28" s="17">
        <v>153200</v>
      </c>
      <c r="E28" s="17">
        <v>100318.26</v>
      </c>
      <c r="F28" s="17">
        <f>SUM(F29:F35)</f>
        <v>10000</v>
      </c>
      <c r="G28" s="31">
        <f t="shared" si="3"/>
        <v>163200</v>
      </c>
    </row>
    <row r="29" spans="1:7" x14ac:dyDescent="0.25">
      <c r="A29" s="18" t="s">
        <v>117</v>
      </c>
      <c r="B29" s="18" t="s">
        <v>108</v>
      </c>
      <c r="C29" s="19" t="s">
        <v>109</v>
      </c>
      <c r="D29" s="20">
        <v>600</v>
      </c>
      <c r="E29" s="20">
        <v>0</v>
      </c>
      <c r="F29" s="20">
        <v>0</v>
      </c>
      <c r="G29" s="29">
        <f t="shared" si="3"/>
        <v>600</v>
      </c>
    </row>
    <row r="30" spans="1:7" x14ac:dyDescent="0.25">
      <c r="A30" s="18" t="s">
        <v>118</v>
      </c>
      <c r="B30" s="18" t="s">
        <v>111</v>
      </c>
      <c r="C30" s="19" t="s">
        <v>112</v>
      </c>
      <c r="D30" s="20">
        <v>1000</v>
      </c>
      <c r="E30" s="20">
        <v>0</v>
      </c>
      <c r="F30" s="20">
        <v>-500</v>
      </c>
      <c r="G30" s="29">
        <f t="shared" si="3"/>
        <v>500</v>
      </c>
    </row>
    <row r="31" spans="1:7" x14ac:dyDescent="0.25">
      <c r="A31" s="18" t="s">
        <v>119</v>
      </c>
      <c r="B31" s="18" t="s">
        <v>96</v>
      </c>
      <c r="C31" s="19" t="s">
        <v>97</v>
      </c>
      <c r="D31" s="20">
        <v>17700</v>
      </c>
      <c r="E31" s="20">
        <v>7099.67</v>
      </c>
      <c r="F31" s="20">
        <v>0</v>
      </c>
      <c r="G31" s="29">
        <f t="shared" si="3"/>
        <v>17700</v>
      </c>
    </row>
    <row r="32" spans="1:7" x14ac:dyDescent="0.25">
      <c r="A32" s="18" t="s">
        <v>120</v>
      </c>
      <c r="B32" s="18" t="s">
        <v>99</v>
      </c>
      <c r="C32" s="19" t="s">
        <v>100</v>
      </c>
      <c r="D32" s="20">
        <v>2200</v>
      </c>
      <c r="E32" s="20">
        <v>1327.8</v>
      </c>
      <c r="F32" s="20">
        <v>0</v>
      </c>
      <c r="G32" s="29">
        <f t="shared" si="3"/>
        <v>2200</v>
      </c>
    </row>
    <row r="33" spans="1:7" x14ac:dyDescent="0.25">
      <c r="A33" s="18" t="s">
        <v>121</v>
      </c>
      <c r="B33" s="18" t="s">
        <v>102</v>
      </c>
      <c r="C33" s="19" t="s">
        <v>103</v>
      </c>
      <c r="D33" s="20">
        <v>700</v>
      </c>
      <c r="E33" s="20">
        <v>97.89</v>
      </c>
      <c r="F33" s="20">
        <v>0</v>
      </c>
      <c r="G33" s="29">
        <f t="shared" si="3"/>
        <v>700</v>
      </c>
    </row>
    <row r="34" spans="1:7" x14ac:dyDescent="0.25">
      <c r="A34" s="18" t="s">
        <v>122</v>
      </c>
      <c r="B34" s="18" t="s">
        <v>123</v>
      </c>
      <c r="C34" s="19" t="s">
        <v>124</v>
      </c>
      <c r="D34" s="20">
        <v>130000</v>
      </c>
      <c r="E34" s="20">
        <v>90625.33</v>
      </c>
      <c r="F34" s="20">
        <v>10000</v>
      </c>
      <c r="G34" s="29">
        <f t="shared" si="3"/>
        <v>140000</v>
      </c>
    </row>
    <row r="35" spans="1:7" x14ac:dyDescent="0.25">
      <c r="A35" s="18" t="s">
        <v>125</v>
      </c>
      <c r="B35" s="18" t="s">
        <v>126</v>
      </c>
      <c r="C35" s="19" t="s">
        <v>127</v>
      </c>
      <c r="D35" s="20">
        <v>1000</v>
      </c>
      <c r="E35" s="20">
        <v>1167.57</v>
      </c>
      <c r="F35" s="20">
        <v>500</v>
      </c>
      <c r="G35" s="29">
        <f t="shared" si="3"/>
        <v>1500</v>
      </c>
    </row>
    <row r="36" spans="1:7" x14ac:dyDescent="0.25">
      <c r="A36" s="15" t="s">
        <v>20</v>
      </c>
      <c r="B36" s="15" t="s">
        <v>56</v>
      </c>
      <c r="C36" s="16" t="s">
        <v>57</v>
      </c>
      <c r="D36" s="17">
        <v>8067</v>
      </c>
      <c r="E36" s="17">
        <v>1626.02</v>
      </c>
      <c r="F36" s="17">
        <v>0</v>
      </c>
      <c r="G36" s="31">
        <f t="shared" si="3"/>
        <v>8067</v>
      </c>
    </row>
    <row r="37" spans="1:7" x14ac:dyDescent="0.25">
      <c r="A37" s="15" t="s">
        <v>23</v>
      </c>
      <c r="B37" s="15" t="s">
        <v>18</v>
      </c>
      <c r="C37" s="16" t="s">
        <v>24</v>
      </c>
      <c r="D37" s="17">
        <v>8067</v>
      </c>
      <c r="E37" s="17">
        <v>1626.02</v>
      </c>
      <c r="F37" s="17">
        <v>0</v>
      </c>
      <c r="G37" s="31">
        <f t="shared" si="3"/>
        <v>8067</v>
      </c>
    </row>
    <row r="38" spans="1:7" x14ac:dyDescent="0.25">
      <c r="A38" s="18" t="s">
        <v>128</v>
      </c>
      <c r="B38" s="18" t="s">
        <v>108</v>
      </c>
      <c r="C38" s="19" t="s">
        <v>109</v>
      </c>
      <c r="D38" s="20">
        <v>344</v>
      </c>
      <c r="E38" s="20">
        <v>344.02</v>
      </c>
      <c r="F38" s="20">
        <v>0</v>
      </c>
      <c r="G38" s="29">
        <f t="shared" si="3"/>
        <v>344</v>
      </c>
    </row>
    <row r="39" spans="1:7" x14ac:dyDescent="0.25">
      <c r="A39" s="18" t="s">
        <v>129</v>
      </c>
      <c r="B39" s="18" t="s">
        <v>111</v>
      </c>
      <c r="C39" s="19" t="s">
        <v>112</v>
      </c>
      <c r="D39" s="20">
        <v>1000</v>
      </c>
      <c r="E39" s="20">
        <v>0</v>
      </c>
      <c r="F39" s="20">
        <v>0</v>
      </c>
      <c r="G39" s="29">
        <f t="shared" si="3"/>
        <v>1000</v>
      </c>
    </row>
    <row r="40" spans="1:7" x14ac:dyDescent="0.25">
      <c r="A40" s="18" t="s">
        <v>130</v>
      </c>
      <c r="B40" s="18" t="s">
        <v>96</v>
      </c>
      <c r="C40" s="19" t="s">
        <v>97</v>
      </c>
      <c r="D40" s="20">
        <v>2723</v>
      </c>
      <c r="E40" s="20">
        <v>1282</v>
      </c>
      <c r="F40" s="20">
        <v>0</v>
      </c>
      <c r="G40" s="29">
        <f t="shared" si="3"/>
        <v>2723</v>
      </c>
    </row>
    <row r="41" spans="1:7" x14ac:dyDescent="0.25">
      <c r="A41" s="18" t="s">
        <v>131</v>
      </c>
      <c r="B41" s="18" t="s">
        <v>99</v>
      </c>
      <c r="C41" s="19" t="s">
        <v>100</v>
      </c>
      <c r="D41" s="20">
        <v>4000</v>
      </c>
      <c r="E41" s="20">
        <v>0</v>
      </c>
      <c r="F41" s="20">
        <v>0</v>
      </c>
      <c r="G41" s="29">
        <f t="shared" ref="G41:G67" si="4">D41+F41</f>
        <v>4000</v>
      </c>
    </row>
    <row r="42" spans="1:7" x14ac:dyDescent="0.25">
      <c r="A42" s="15" t="s">
        <v>20</v>
      </c>
      <c r="B42" s="15" t="s">
        <v>59</v>
      </c>
      <c r="C42" s="16" t="s">
        <v>60</v>
      </c>
      <c r="D42" s="17">
        <v>708</v>
      </c>
      <c r="E42" s="17">
        <v>0</v>
      </c>
      <c r="F42" s="17">
        <v>0</v>
      </c>
      <c r="G42" s="31">
        <f t="shared" si="4"/>
        <v>708</v>
      </c>
    </row>
    <row r="43" spans="1:7" x14ac:dyDescent="0.25">
      <c r="A43" s="15" t="s">
        <v>23</v>
      </c>
      <c r="B43" s="15" t="s">
        <v>18</v>
      </c>
      <c r="C43" s="16" t="s">
        <v>24</v>
      </c>
      <c r="D43" s="17">
        <v>708</v>
      </c>
      <c r="E43" s="17">
        <v>0</v>
      </c>
      <c r="F43" s="17">
        <v>0</v>
      </c>
      <c r="G43" s="31">
        <f t="shared" si="4"/>
        <v>708</v>
      </c>
    </row>
    <row r="44" spans="1:7" x14ac:dyDescent="0.25">
      <c r="A44" s="18" t="s">
        <v>132</v>
      </c>
      <c r="B44" s="18" t="s">
        <v>111</v>
      </c>
      <c r="C44" s="19" t="s">
        <v>112</v>
      </c>
      <c r="D44" s="20">
        <v>708</v>
      </c>
      <c r="E44" s="20">
        <v>0</v>
      </c>
      <c r="F44" s="20">
        <v>0</v>
      </c>
      <c r="G44" s="29">
        <f t="shared" si="4"/>
        <v>708</v>
      </c>
    </row>
    <row r="45" spans="1:7" x14ac:dyDescent="0.25">
      <c r="A45" s="15" t="s">
        <v>20</v>
      </c>
      <c r="B45" s="15" t="s">
        <v>65</v>
      </c>
      <c r="C45" s="16" t="s">
        <v>66</v>
      </c>
      <c r="D45" s="17">
        <v>1000</v>
      </c>
      <c r="E45" s="17">
        <v>0</v>
      </c>
      <c r="F45" s="17">
        <v>0</v>
      </c>
      <c r="G45" s="31">
        <f t="shared" si="4"/>
        <v>1000</v>
      </c>
    </row>
    <row r="46" spans="1:7" x14ac:dyDescent="0.25">
      <c r="A46" s="15" t="s">
        <v>23</v>
      </c>
      <c r="B46" s="15" t="s">
        <v>18</v>
      </c>
      <c r="C46" s="16" t="s">
        <v>24</v>
      </c>
      <c r="D46" s="17">
        <v>1000</v>
      </c>
      <c r="E46" s="17">
        <v>0</v>
      </c>
      <c r="F46" s="17">
        <v>0</v>
      </c>
      <c r="G46" s="31">
        <f t="shared" si="4"/>
        <v>1000</v>
      </c>
    </row>
    <row r="47" spans="1:7" x14ac:dyDescent="0.25">
      <c r="A47" s="18" t="s">
        <v>133</v>
      </c>
      <c r="B47" s="18" t="s">
        <v>111</v>
      </c>
      <c r="C47" s="19" t="s">
        <v>112</v>
      </c>
      <c r="D47" s="20">
        <v>0</v>
      </c>
      <c r="E47" s="20">
        <v>0</v>
      </c>
      <c r="F47" s="20">
        <v>0</v>
      </c>
      <c r="G47" s="29">
        <f t="shared" si="4"/>
        <v>0</v>
      </c>
    </row>
    <row r="48" spans="1:7" x14ac:dyDescent="0.25">
      <c r="A48" s="18" t="s">
        <v>134</v>
      </c>
      <c r="B48" s="18" t="s">
        <v>96</v>
      </c>
      <c r="C48" s="19" t="s">
        <v>97</v>
      </c>
      <c r="D48" s="20">
        <v>500</v>
      </c>
      <c r="E48" s="20">
        <v>0</v>
      </c>
      <c r="F48" s="20">
        <v>0</v>
      </c>
      <c r="G48" s="29">
        <f t="shared" si="4"/>
        <v>500</v>
      </c>
    </row>
    <row r="49" spans="1:7" x14ac:dyDescent="0.25">
      <c r="A49" s="18" t="s">
        <v>135</v>
      </c>
      <c r="B49" s="18" t="s">
        <v>102</v>
      </c>
      <c r="C49" s="19" t="s">
        <v>103</v>
      </c>
      <c r="D49" s="20">
        <v>0</v>
      </c>
      <c r="E49" s="20">
        <v>0</v>
      </c>
      <c r="F49" s="20">
        <v>0</v>
      </c>
      <c r="G49" s="29">
        <f t="shared" si="4"/>
        <v>0</v>
      </c>
    </row>
    <row r="50" spans="1:7" x14ac:dyDescent="0.25">
      <c r="A50" s="18" t="s">
        <v>136</v>
      </c>
      <c r="B50" s="18" t="s">
        <v>126</v>
      </c>
      <c r="C50" s="19" t="s">
        <v>127</v>
      </c>
      <c r="D50" s="20">
        <v>500</v>
      </c>
      <c r="E50" s="20">
        <v>0</v>
      </c>
      <c r="F50" s="20">
        <v>0</v>
      </c>
      <c r="G50" s="29">
        <f t="shared" si="4"/>
        <v>500</v>
      </c>
    </row>
    <row r="51" spans="1:7" x14ac:dyDescent="0.25">
      <c r="A51" s="24" t="s">
        <v>92</v>
      </c>
      <c r="B51" s="24" t="s">
        <v>137</v>
      </c>
      <c r="C51" s="25" t="s">
        <v>138</v>
      </c>
      <c r="D51" s="26">
        <v>3000</v>
      </c>
      <c r="E51" s="26">
        <v>0</v>
      </c>
      <c r="F51" s="26">
        <v>0</v>
      </c>
      <c r="G51" s="26">
        <f t="shared" si="4"/>
        <v>3000</v>
      </c>
    </row>
    <row r="52" spans="1:7" x14ac:dyDescent="0.25">
      <c r="A52" s="15" t="s">
        <v>20</v>
      </c>
      <c r="B52" s="15" t="s">
        <v>139</v>
      </c>
      <c r="C52" s="16" t="s">
        <v>140</v>
      </c>
      <c r="D52" s="17">
        <v>3000</v>
      </c>
      <c r="E52" s="17">
        <v>0</v>
      </c>
      <c r="F52" s="17">
        <v>0</v>
      </c>
      <c r="G52" s="31">
        <f t="shared" si="4"/>
        <v>3000</v>
      </c>
    </row>
    <row r="53" spans="1:7" x14ac:dyDescent="0.25">
      <c r="A53" s="15" t="s">
        <v>23</v>
      </c>
      <c r="B53" s="15" t="s">
        <v>18</v>
      </c>
      <c r="C53" s="16" t="s">
        <v>24</v>
      </c>
      <c r="D53" s="17">
        <v>3000</v>
      </c>
      <c r="E53" s="17">
        <v>0</v>
      </c>
      <c r="F53" s="17">
        <v>0</v>
      </c>
      <c r="G53" s="31">
        <f t="shared" si="4"/>
        <v>3000</v>
      </c>
    </row>
    <row r="54" spans="1:7" x14ac:dyDescent="0.25">
      <c r="A54" s="18" t="s">
        <v>141</v>
      </c>
      <c r="B54" s="18" t="s">
        <v>96</v>
      </c>
      <c r="C54" s="19" t="s">
        <v>97</v>
      </c>
      <c r="D54" s="20">
        <v>500</v>
      </c>
      <c r="E54" s="20">
        <v>0</v>
      </c>
      <c r="F54" s="20">
        <v>0</v>
      </c>
      <c r="G54" s="29">
        <f t="shared" si="4"/>
        <v>500</v>
      </c>
    </row>
    <row r="55" spans="1:7" x14ac:dyDescent="0.25">
      <c r="A55" s="18" t="s">
        <v>142</v>
      </c>
      <c r="B55" s="18" t="s">
        <v>99</v>
      </c>
      <c r="C55" s="19" t="s">
        <v>100</v>
      </c>
      <c r="D55" s="20">
        <v>2500</v>
      </c>
      <c r="E55" s="20">
        <v>0</v>
      </c>
      <c r="F55" s="20">
        <v>0</v>
      </c>
      <c r="G55" s="29">
        <f t="shared" si="4"/>
        <v>2500</v>
      </c>
    </row>
    <row r="56" spans="1:7" x14ac:dyDescent="0.25">
      <c r="A56" s="24" t="s">
        <v>92</v>
      </c>
      <c r="B56" s="24" t="s">
        <v>143</v>
      </c>
      <c r="C56" s="25" t="s">
        <v>144</v>
      </c>
      <c r="D56" s="26">
        <v>30</v>
      </c>
      <c r="E56" s="26">
        <v>0</v>
      </c>
      <c r="F56" s="26">
        <f>F57</f>
        <v>20</v>
      </c>
      <c r="G56" s="26">
        <f t="shared" si="4"/>
        <v>50</v>
      </c>
    </row>
    <row r="57" spans="1:7" x14ac:dyDescent="0.25">
      <c r="A57" s="15" t="s">
        <v>20</v>
      </c>
      <c r="B57" s="15" t="s">
        <v>36</v>
      </c>
      <c r="C57" s="16" t="s">
        <v>37</v>
      </c>
      <c r="D57" s="17">
        <v>30</v>
      </c>
      <c r="E57" s="17">
        <v>0</v>
      </c>
      <c r="F57" s="17">
        <f>F58</f>
        <v>20</v>
      </c>
      <c r="G57" s="31">
        <f t="shared" si="4"/>
        <v>50</v>
      </c>
    </row>
    <row r="58" spans="1:7" x14ac:dyDescent="0.25">
      <c r="A58" s="15" t="s">
        <v>23</v>
      </c>
      <c r="B58" s="15" t="s">
        <v>18</v>
      </c>
      <c r="C58" s="16" t="s">
        <v>24</v>
      </c>
      <c r="D58" s="17">
        <v>30</v>
      </c>
      <c r="E58" s="17">
        <v>0</v>
      </c>
      <c r="F58" s="17">
        <f>F59</f>
        <v>20</v>
      </c>
      <c r="G58" s="31">
        <f t="shared" si="4"/>
        <v>50</v>
      </c>
    </row>
    <row r="59" spans="1:7" x14ac:dyDescent="0.25">
      <c r="A59" s="18" t="s">
        <v>145</v>
      </c>
      <c r="B59" s="18" t="s">
        <v>96</v>
      </c>
      <c r="C59" s="19" t="s">
        <v>97</v>
      </c>
      <c r="D59" s="20">
        <v>30</v>
      </c>
      <c r="E59" s="20">
        <v>0</v>
      </c>
      <c r="F59" s="20">
        <v>20</v>
      </c>
      <c r="G59" s="29">
        <f t="shared" si="4"/>
        <v>50</v>
      </c>
    </row>
    <row r="60" spans="1:7" x14ac:dyDescent="0.25">
      <c r="A60" s="24" t="s">
        <v>92</v>
      </c>
      <c r="B60" s="24" t="s">
        <v>146</v>
      </c>
      <c r="C60" s="25" t="s">
        <v>147</v>
      </c>
      <c r="D60" s="26">
        <v>14800</v>
      </c>
      <c r="E60" s="26">
        <v>2888.04</v>
      </c>
      <c r="F60" s="26">
        <v>0</v>
      </c>
      <c r="G60" s="26">
        <f t="shared" si="4"/>
        <v>14800</v>
      </c>
    </row>
    <row r="61" spans="1:7" x14ac:dyDescent="0.25">
      <c r="A61" s="15" t="s">
        <v>20</v>
      </c>
      <c r="B61" s="15" t="s">
        <v>139</v>
      </c>
      <c r="C61" s="16" t="s">
        <v>140</v>
      </c>
      <c r="D61" s="17">
        <v>5500</v>
      </c>
      <c r="E61" s="17">
        <v>2888.04</v>
      </c>
      <c r="F61" s="17">
        <v>0</v>
      </c>
      <c r="G61" s="31">
        <f t="shared" si="4"/>
        <v>5500</v>
      </c>
    </row>
    <row r="62" spans="1:7" x14ac:dyDescent="0.25">
      <c r="A62" s="15" t="s">
        <v>23</v>
      </c>
      <c r="B62" s="15" t="s">
        <v>18</v>
      </c>
      <c r="C62" s="16" t="s">
        <v>24</v>
      </c>
      <c r="D62" s="17">
        <v>5500</v>
      </c>
      <c r="E62" s="17">
        <v>2888.04</v>
      </c>
      <c r="F62" s="17">
        <v>0</v>
      </c>
      <c r="G62" s="31">
        <f t="shared" si="4"/>
        <v>5500</v>
      </c>
    </row>
    <row r="63" spans="1:7" x14ac:dyDescent="0.25">
      <c r="A63" s="18" t="s">
        <v>148</v>
      </c>
      <c r="B63" s="18" t="s">
        <v>96</v>
      </c>
      <c r="C63" s="19" t="s">
        <v>97</v>
      </c>
      <c r="D63" s="20">
        <v>1900</v>
      </c>
      <c r="E63" s="20">
        <v>975.58</v>
      </c>
      <c r="F63" s="20">
        <v>0</v>
      </c>
      <c r="G63" s="29">
        <f t="shared" si="4"/>
        <v>1900</v>
      </c>
    </row>
    <row r="64" spans="1:7" x14ac:dyDescent="0.25">
      <c r="A64" s="18" t="s">
        <v>149</v>
      </c>
      <c r="B64" s="18" t="s">
        <v>123</v>
      </c>
      <c r="C64" s="19" t="s">
        <v>124</v>
      </c>
      <c r="D64" s="20">
        <v>3600</v>
      </c>
      <c r="E64" s="20">
        <v>1912.46</v>
      </c>
      <c r="F64" s="20">
        <v>0</v>
      </c>
      <c r="G64" s="29">
        <f t="shared" si="4"/>
        <v>3600</v>
      </c>
    </row>
    <row r="65" spans="1:7" x14ac:dyDescent="0.25">
      <c r="A65" s="15" t="s">
        <v>20</v>
      </c>
      <c r="B65" s="15" t="s">
        <v>48</v>
      </c>
      <c r="C65" s="16" t="s">
        <v>49</v>
      </c>
      <c r="D65" s="17">
        <v>9300</v>
      </c>
      <c r="E65" s="17">
        <v>0</v>
      </c>
      <c r="F65" s="17">
        <v>0</v>
      </c>
      <c r="G65" s="31">
        <f t="shared" si="4"/>
        <v>9300</v>
      </c>
    </row>
    <row r="66" spans="1:7" x14ac:dyDescent="0.25">
      <c r="A66" s="15" t="s">
        <v>23</v>
      </c>
      <c r="B66" s="15" t="s">
        <v>18</v>
      </c>
      <c r="C66" s="16" t="s">
        <v>24</v>
      </c>
      <c r="D66" s="17">
        <v>9300</v>
      </c>
      <c r="E66" s="17">
        <v>0</v>
      </c>
      <c r="F66" s="17">
        <v>0</v>
      </c>
      <c r="G66" s="31">
        <f t="shared" si="4"/>
        <v>9300</v>
      </c>
    </row>
    <row r="67" spans="1:7" x14ac:dyDescent="0.25">
      <c r="A67" s="18" t="s">
        <v>150</v>
      </c>
      <c r="B67" s="18" t="s">
        <v>111</v>
      </c>
      <c r="C67" s="19" t="s">
        <v>112</v>
      </c>
      <c r="D67" s="20">
        <v>2000</v>
      </c>
      <c r="E67" s="20">
        <v>0</v>
      </c>
      <c r="F67" s="20">
        <v>0</v>
      </c>
      <c r="G67" s="29">
        <f t="shared" si="4"/>
        <v>2000</v>
      </c>
    </row>
    <row r="68" spans="1:7" x14ac:dyDescent="0.25">
      <c r="A68" s="18" t="s">
        <v>151</v>
      </c>
      <c r="B68" s="18" t="s">
        <v>96</v>
      </c>
      <c r="C68" s="19" t="s">
        <v>97</v>
      </c>
      <c r="D68" s="20">
        <v>5000</v>
      </c>
      <c r="E68" s="20">
        <v>0</v>
      </c>
      <c r="F68" s="20">
        <v>0</v>
      </c>
      <c r="G68" s="29">
        <f t="shared" ref="G68:G133" si="5">D68+F68</f>
        <v>5000</v>
      </c>
    </row>
    <row r="69" spans="1:7" x14ac:dyDescent="0.25">
      <c r="A69" s="18" t="s">
        <v>152</v>
      </c>
      <c r="B69" s="18" t="s">
        <v>126</v>
      </c>
      <c r="C69" s="19" t="s">
        <v>127</v>
      </c>
      <c r="D69" s="20">
        <v>2300</v>
      </c>
      <c r="E69" s="20">
        <v>0</v>
      </c>
      <c r="F69" s="20">
        <v>0</v>
      </c>
      <c r="G69" s="29">
        <f t="shared" si="5"/>
        <v>2300</v>
      </c>
    </row>
    <row r="70" spans="1:7" ht="22.5" x14ac:dyDescent="0.25">
      <c r="A70" s="24" t="s">
        <v>92</v>
      </c>
      <c r="B70" s="24" t="s">
        <v>153</v>
      </c>
      <c r="C70" s="25" t="s">
        <v>154</v>
      </c>
      <c r="D70" s="26">
        <v>120</v>
      </c>
      <c r="E70" s="26">
        <v>126.57</v>
      </c>
      <c r="F70" s="26">
        <v>10</v>
      </c>
      <c r="G70" s="26">
        <f t="shared" si="5"/>
        <v>130</v>
      </c>
    </row>
    <row r="71" spans="1:7" x14ac:dyDescent="0.25">
      <c r="A71" s="15" t="s">
        <v>20</v>
      </c>
      <c r="B71" s="15" t="s">
        <v>48</v>
      </c>
      <c r="C71" s="16" t="s">
        <v>49</v>
      </c>
      <c r="D71" s="17">
        <v>120</v>
      </c>
      <c r="E71" s="17">
        <v>126.57</v>
      </c>
      <c r="F71" s="17">
        <v>10</v>
      </c>
      <c r="G71" s="31">
        <f t="shared" si="5"/>
        <v>130</v>
      </c>
    </row>
    <row r="72" spans="1:7" x14ac:dyDescent="0.25">
      <c r="A72" s="15" t="s">
        <v>23</v>
      </c>
      <c r="B72" s="15" t="s">
        <v>18</v>
      </c>
      <c r="C72" s="16" t="s">
        <v>24</v>
      </c>
      <c r="D72" s="17">
        <v>120</v>
      </c>
      <c r="E72" s="17">
        <v>126.57</v>
      </c>
      <c r="F72" s="17">
        <v>10</v>
      </c>
      <c r="G72" s="31">
        <f t="shared" si="5"/>
        <v>130</v>
      </c>
    </row>
    <row r="73" spans="1:7" x14ac:dyDescent="0.25">
      <c r="A73" s="18" t="s">
        <v>155</v>
      </c>
      <c r="B73" s="18" t="s">
        <v>156</v>
      </c>
      <c r="C73" s="19" t="s">
        <v>157</v>
      </c>
      <c r="D73" s="20">
        <v>120</v>
      </c>
      <c r="E73" s="20">
        <v>126.57</v>
      </c>
      <c r="F73" s="20">
        <v>10</v>
      </c>
      <c r="G73" s="29">
        <f t="shared" si="5"/>
        <v>130</v>
      </c>
    </row>
    <row r="74" spans="1:7" x14ac:dyDescent="0.25">
      <c r="A74" s="24" t="s">
        <v>92</v>
      </c>
      <c r="B74" s="24" t="s">
        <v>158</v>
      </c>
      <c r="C74" s="25" t="s">
        <v>159</v>
      </c>
      <c r="D74" s="26">
        <v>1578000</v>
      </c>
      <c r="E74" s="26">
        <v>839831.64</v>
      </c>
      <c r="F74" s="26">
        <f>F75</f>
        <v>39000</v>
      </c>
      <c r="G74" s="26">
        <f t="shared" si="5"/>
        <v>1617000</v>
      </c>
    </row>
    <row r="75" spans="1:7" x14ac:dyDescent="0.25">
      <c r="A75" s="15" t="s">
        <v>20</v>
      </c>
      <c r="B75" s="15" t="s">
        <v>62</v>
      </c>
      <c r="C75" s="16" t="s">
        <v>63</v>
      </c>
      <c r="D75" s="17">
        <v>1578000</v>
      </c>
      <c r="E75" s="17">
        <v>839831.64</v>
      </c>
      <c r="F75" s="17">
        <f>F76</f>
        <v>39000</v>
      </c>
      <c r="G75" s="31">
        <f t="shared" si="5"/>
        <v>1617000</v>
      </c>
    </row>
    <row r="76" spans="1:7" x14ac:dyDescent="0.25">
      <c r="A76" s="15" t="s">
        <v>23</v>
      </c>
      <c r="B76" s="15" t="s">
        <v>18</v>
      </c>
      <c r="C76" s="16" t="s">
        <v>24</v>
      </c>
      <c r="D76" s="17">
        <v>1578000</v>
      </c>
      <c r="E76" s="17">
        <v>839831.64</v>
      </c>
      <c r="F76" s="17">
        <f>SUM(F77:F81)</f>
        <v>39000</v>
      </c>
      <c r="G76" s="31">
        <f t="shared" si="5"/>
        <v>1617000</v>
      </c>
    </row>
    <row r="77" spans="1:7" x14ac:dyDescent="0.25">
      <c r="A77" s="18" t="s">
        <v>160</v>
      </c>
      <c r="B77" s="18" t="s">
        <v>161</v>
      </c>
      <c r="C77" s="19" t="s">
        <v>162</v>
      </c>
      <c r="D77" s="20">
        <v>1270000</v>
      </c>
      <c r="E77" s="20">
        <v>685566.79</v>
      </c>
      <c r="F77" s="20">
        <v>34000</v>
      </c>
      <c r="G77" s="29">
        <f t="shared" si="5"/>
        <v>1304000</v>
      </c>
    </row>
    <row r="78" spans="1:7" x14ac:dyDescent="0.25">
      <c r="A78" s="18" t="s">
        <v>163</v>
      </c>
      <c r="B78" s="18" t="s">
        <v>108</v>
      </c>
      <c r="C78" s="19" t="s">
        <v>109</v>
      </c>
      <c r="D78" s="20">
        <v>50000</v>
      </c>
      <c r="E78" s="20">
        <v>21966.55</v>
      </c>
      <c r="F78" s="20">
        <v>0</v>
      </c>
      <c r="G78" s="29">
        <f t="shared" si="5"/>
        <v>50000</v>
      </c>
    </row>
    <row r="79" spans="1:7" x14ac:dyDescent="0.25">
      <c r="A79" s="18" t="s">
        <v>164</v>
      </c>
      <c r="B79" s="18" t="s">
        <v>165</v>
      </c>
      <c r="C79" s="19" t="s">
        <v>166</v>
      </c>
      <c r="D79" s="20">
        <v>209000</v>
      </c>
      <c r="E79" s="20">
        <v>111549.56</v>
      </c>
      <c r="F79" s="20">
        <v>6000</v>
      </c>
      <c r="G79" s="29">
        <f t="shared" si="5"/>
        <v>215000</v>
      </c>
    </row>
    <row r="80" spans="1:7" x14ac:dyDescent="0.25">
      <c r="A80" s="18" t="s">
        <v>167</v>
      </c>
      <c r="B80" s="18" t="s">
        <v>111</v>
      </c>
      <c r="C80" s="19" t="s">
        <v>112</v>
      </c>
      <c r="D80" s="20">
        <v>45000</v>
      </c>
      <c r="E80" s="20">
        <v>19533.740000000002</v>
      </c>
      <c r="F80" s="20">
        <v>0</v>
      </c>
      <c r="G80" s="29">
        <f t="shared" si="5"/>
        <v>45000</v>
      </c>
    </row>
    <row r="81" spans="1:7" x14ac:dyDescent="0.25">
      <c r="A81" s="18" t="s">
        <v>168</v>
      </c>
      <c r="B81" s="18" t="s">
        <v>102</v>
      </c>
      <c r="C81" s="19" t="s">
        <v>103</v>
      </c>
      <c r="D81" s="20">
        <v>4000</v>
      </c>
      <c r="E81" s="20">
        <v>1215</v>
      </c>
      <c r="F81" s="20">
        <v>-1000</v>
      </c>
      <c r="G81" s="29">
        <f t="shared" si="5"/>
        <v>3000</v>
      </c>
    </row>
    <row r="82" spans="1:7" x14ac:dyDescent="0.25">
      <c r="A82" s="24" t="s">
        <v>92</v>
      </c>
      <c r="B82" s="24" t="s">
        <v>169</v>
      </c>
      <c r="C82" s="25" t="s">
        <v>170</v>
      </c>
      <c r="D82" s="26">
        <v>22000</v>
      </c>
      <c r="E82" s="26">
        <v>10682.86</v>
      </c>
      <c r="F82" s="26">
        <v>0</v>
      </c>
      <c r="G82" s="26">
        <f t="shared" si="5"/>
        <v>22000</v>
      </c>
    </row>
    <row r="83" spans="1:7" x14ac:dyDescent="0.25">
      <c r="A83" s="15" t="s">
        <v>20</v>
      </c>
      <c r="B83" s="15" t="s">
        <v>48</v>
      </c>
      <c r="C83" s="16" t="s">
        <v>49</v>
      </c>
      <c r="D83" s="17">
        <v>22000</v>
      </c>
      <c r="E83" s="17">
        <v>10682.86</v>
      </c>
      <c r="F83" s="17">
        <v>0</v>
      </c>
      <c r="G83" s="31">
        <f t="shared" si="5"/>
        <v>22000</v>
      </c>
    </row>
    <row r="84" spans="1:7" x14ac:dyDescent="0.25">
      <c r="A84" s="15" t="s">
        <v>23</v>
      </c>
      <c r="B84" s="15" t="s">
        <v>18</v>
      </c>
      <c r="C84" s="16" t="s">
        <v>24</v>
      </c>
      <c r="D84" s="17">
        <v>22000</v>
      </c>
      <c r="E84" s="17">
        <v>10682.86</v>
      </c>
      <c r="F84" s="17">
        <v>0</v>
      </c>
      <c r="G84" s="31">
        <f t="shared" si="5"/>
        <v>22000</v>
      </c>
    </row>
    <row r="85" spans="1:7" x14ac:dyDescent="0.25">
      <c r="A85" s="18" t="s">
        <v>171</v>
      </c>
      <c r="B85" s="18" t="s">
        <v>96</v>
      </c>
      <c r="C85" s="19" t="s">
        <v>172</v>
      </c>
      <c r="D85" s="20">
        <v>22000</v>
      </c>
      <c r="E85" s="20">
        <v>10682.86</v>
      </c>
      <c r="F85" s="20">
        <v>0</v>
      </c>
      <c r="G85" s="29">
        <f t="shared" si="5"/>
        <v>22000</v>
      </c>
    </row>
    <row r="86" spans="1:7" x14ac:dyDescent="0.25">
      <c r="A86" s="24" t="s">
        <v>92</v>
      </c>
      <c r="B86" s="24" t="s">
        <v>173</v>
      </c>
      <c r="C86" s="25" t="s">
        <v>174</v>
      </c>
      <c r="D86" s="26">
        <v>5300</v>
      </c>
      <c r="E86" s="26">
        <v>0</v>
      </c>
      <c r="F86" s="26">
        <f>F87</f>
        <v>5</v>
      </c>
      <c r="G86" s="26">
        <f t="shared" si="5"/>
        <v>5305</v>
      </c>
    </row>
    <row r="87" spans="1:7" x14ac:dyDescent="0.25">
      <c r="A87" s="15" t="s">
        <v>20</v>
      </c>
      <c r="B87" s="15" t="s">
        <v>139</v>
      </c>
      <c r="C87" s="16" t="s">
        <v>140</v>
      </c>
      <c r="D87" s="17">
        <v>5300</v>
      </c>
      <c r="E87" s="17">
        <v>0</v>
      </c>
      <c r="F87" s="17">
        <f>F88</f>
        <v>5</v>
      </c>
      <c r="G87" s="31">
        <f t="shared" si="5"/>
        <v>5305</v>
      </c>
    </row>
    <row r="88" spans="1:7" x14ac:dyDescent="0.25">
      <c r="A88" s="15" t="s">
        <v>23</v>
      </c>
      <c r="B88" s="15" t="s">
        <v>18</v>
      </c>
      <c r="C88" s="16" t="s">
        <v>24</v>
      </c>
      <c r="D88" s="17">
        <v>5300</v>
      </c>
      <c r="E88" s="17">
        <v>0</v>
      </c>
      <c r="F88" s="17">
        <f>F89</f>
        <v>5</v>
      </c>
      <c r="G88" s="31">
        <f t="shared" si="5"/>
        <v>5305</v>
      </c>
    </row>
    <row r="89" spans="1:7" x14ac:dyDescent="0.25">
      <c r="A89" s="18" t="s">
        <v>175</v>
      </c>
      <c r="B89" s="18" t="s">
        <v>123</v>
      </c>
      <c r="C89" s="19" t="s">
        <v>176</v>
      </c>
      <c r="D89" s="20">
        <v>5300</v>
      </c>
      <c r="E89" s="20">
        <v>0</v>
      </c>
      <c r="F89" s="44">
        <v>5</v>
      </c>
      <c r="G89" s="29">
        <f t="shared" si="5"/>
        <v>5305</v>
      </c>
    </row>
    <row r="90" spans="1:7" ht="22.5" x14ac:dyDescent="0.25">
      <c r="A90" s="24" t="s">
        <v>177</v>
      </c>
      <c r="B90" s="24" t="s">
        <v>178</v>
      </c>
      <c r="C90" s="25" t="s">
        <v>179</v>
      </c>
      <c r="D90" s="26">
        <v>4286</v>
      </c>
      <c r="E90" s="26">
        <v>2438.33</v>
      </c>
      <c r="F90" s="26">
        <f>F91+F94+F98</f>
        <v>4150</v>
      </c>
      <c r="G90" s="26">
        <f t="shared" si="5"/>
        <v>8436</v>
      </c>
    </row>
    <row r="91" spans="1:7" x14ac:dyDescent="0.25">
      <c r="A91" s="15" t="s">
        <v>20</v>
      </c>
      <c r="B91" s="15" t="s">
        <v>105</v>
      </c>
      <c r="C91" s="16" t="s">
        <v>106</v>
      </c>
      <c r="D91" s="17">
        <v>3900</v>
      </c>
      <c r="E91" s="17">
        <v>2432.5</v>
      </c>
      <c r="F91" s="17">
        <f>F92</f>
        <v>3150</v>
      </c>
      <c r="G91" s="31">
        <f t="shared" si="5"/>
        <v>7050</v>
      </c>
    </row>
    <row r="92" spans="1:7" x14ac:dyDescent="0.25">
      <c r="A92" s="15" t="s">
        <v>23</v>
      </c>
      <c r="B92" s="15" t="s">
        <v>18</v>
      </c>
      <c r="C92" s="16" t="s">
        <v>24</v>
      </c>
      <c r="D92" s="17">
        <v>3900</v>
      </c>
      <c r="E92" s="17">
        <v>2432.5</v>
      </c>
      <c r="F92" s="17">
        <f>F93</f>
        <v>3150</v>
      </c>
      <c r="G92" s="31">
        <f t="shared" si="5"/>
        <v>7050</v>
      </c>
    </row>
    <row r="93" spans="1:7" x14ac:dyDescent="0.25">
      <c r="A93" s="18" t="s">
        <v>180</v>
      </c>
      <c r="B93" s="18" t="s">
        <v>126</v>
      </c>
      <c r="C93" s="19" t="s">
        <v>127</v>
      </c>
      <c r="D93" s="20">
        <v>3900</v>
      </c>
      <c r="E93" s="20">
        <v>2432.5</v>
      </c>
      <c r="F93" s="20">
        <v>3150</v>
      </c>
      <c r="G93" s="29">
        <f t="shared" si="5"/>
        <v>7050</v>
      </c>
    </row>
    <row r="94" spans="1:7" x14ac:dyDescent="0.25">
      <c r="A94" s="15" t="s">
        <v>20</v>
      </c>
      <c r="B94" s="15" t="s">
        <v>73</v>
      </c>
      <c r="C94" s="16" t="s">
        <v>74</v>
      </c>
      <c r="D94" s="17">
        <v>300</v>
      </c>
      <c r="E94" s="17">
        <v>5.83</v>
      </c>
      <c r="F94" s="17">
        <v>1000</v>
      </c>
      <c r="G94" s="31">
        <f t="shared" si="5"/>
        <v>1300</v>
      </c>
    </row>
    <row r="95" spans="1:7" x14ac:dyDescent="0.25">
      <c r="A95" s="15" t="s">
        <v>23</v>
      </c>
      <c r="B95" s="15" t="s">
        <v>18</v>
      </c>
      <c r="C95" s="16" t="s">
        <v>24</v>
      </c>
      <c r="D95" s="17">
        <v>300</v>
      </c>
      <c r="E95" s="17">
        <v>5.83</v>
      </c>
      <c r="F95" s="17">
        <f>F96+F97</f>
        <v>1000</v>
      </c>
      <c r="G95" s="31">
        <f t="shared" si="5"/>
        <v>1300</v>
      </c>
    </row>
    <row r="96" spans="1:7" x14ac:dyDescent="0.25">
      <c r="A96" s="18" t="s">
        <v>181</v>
      </c>
      <c r="B96" s="18" t="s">
        <v>102</v>
      </c>
      <c r="C96" s="19" t="s">
        <v>103</v>
      </c>
      <c r="D96" s="20">
        <v>100</v>
      </c>
      <c r="E96" s="20">
        <v>5.83</v>
      </c>
      <c r="F96" s="20">
        <v>0</v>
      </c>
      <c r="G96" s="29">
        <f t="shared" si="5"/>
        <v>100</v>
      </c>
    </row>
    <row r="97" spans="1:7" x14ac:dyDescent="0.25">
      <c r="A97" s="18" t="s">
        <v>182</v>
      </c>
      <c r="B97" s="18" t="s">
        <v>126</v>
      </c>
      <c r="C97" s="19" t="s">
        <v>127</v>
      </c>
      <c r="D97" s="20">
        <v>200</v>
      </c>
      <c r="E97" s="20">
        <v>0</v>
      </c>
      <c r="F97" s="20">
        <v>1000</v>
      </c>
      <c r="G97" s="29">
        <f t="shared" si="5"/>
        <v>1200</v>
      </c>
    </row>
    <row r="98" spans="1:7" x14ac:dyDescent="0.25">
      <c r="A98" s="15" t="s">
        <v>20</v>
      </c>
      <c r="B98" s="15" t="s">
        <v>78</v>
      </c>
      <c r="C98" s="16" t="s">
        <v>79</v>
      </c>
      <c r="D98" s="17">
        <v>86</v>
      </c>
      <c r="E98" s="17">
        <v>0</v>
      </c>
      <c r="F98" s="17">
        <v>0</v>
      </c>
      <c r="G98" s="31">
        <f t="shared" si="5"/>
        <v>86</v>
      </c>
    </row>
    <row r="99" spans="1:7" x14ac:dyDescent="0.25">
      <c r="A99" s="15" t="s">
        <v>23</v>
      </c>
      <c r="B99" s="15" t="s">
        <v>18</v>
      </c>
      <c r="C99" s="16" t="s">
        <v>24</v>
      </c>
      <c r="D99" s="17">
        <v>86</v>
      </c>
      <c r="E99" s="17">
        <v>0</v>
      </c>
      <c r="F99" s="17">
        <v>0</v>
      </c>
      <c r="G99" s="31">
        <f t="shared" si="5"/>
        <v>86</v>
      </c>
    </row>
    <row r="100" spans="1:7" x14ac:dyDescent="0.25">
      <c r="A100" s="18" t="s">
        <v>183</v>
      </c>
      <c r="B100" s="18" t="s">
        <v>126</v>
      </c>
      <c r="C100" s="19" t="s">
        <v>127</v>
      </c>
      <c r="D100" s="20">
        <v>86</v>
      </c>
      <c r="E100" s="20">
        <v>0</v>
      </c>
      <c r="F100" s="20">
        <v>0</v>
      </c>
      <c r="G100" s="29">
        <f t="shared" si="5"/>
        <v>86</v>
      </c>
    </row>
    <row r="101" spans="1:7" ht="22.5" x14ac:dyDescent="0.25">
      <c r="A101" s="24" t="s">
        <v>177</v>
      </c>
      <c r="B101" s="24" t="s">
        <v>184</v>
      </c>
      <c r="C101" s="25" t="s">
        <v>185</v>
      </c>
      <c r="D101" s="26">
        <v>7000</v>
      </c>
      <c r="E101" s="26">
        <v>0</v>
      </c>
      <c r="F101" s="26">
        <v>0</v>
      </c>
      <c r="G101" s="26">
        <f t="shared" si="5"/>
        <v>7000</v>
      </c>
    </row>
    <row r="102" spans="1:7" x14ac:dyDescent="0.25">
      <c r="A102" s="15" t="s">
        <v>20</v>
      </c>
      <c r="B102" s="15" t="s">
        <v>139</v>
      </c>
      <c r="C102" s="16" t="s">
        <v>140</v>
      </c>
      <c r="D102" s="17">
        <v>2500</v>
      </c>
      <c r="E102" s="17">
        <v>0</v>
      </c>
      <c r="F102" s="17">
        <v>0</v>
      </c>
      <c r="G102" s="31">
        <f t="shared" si="5"/>
        <v>2500</v>
      </c>
    </row>
    <row r="103" spans="1:7" x14ac:dyDescent="0.25">
      <c r="A103" s="15" t="s">
        <v>23</v>
      </c>
      <c r="B103" s="15" t="s">
        <v>18</v>
      </c>
      <c r="C103" s="16" t="s">
        <v>24</v>
      </c>
      <c r="D103" s="17">
        <v>2500</v>
      </c>
      <c r="E103" s="17">
        <v>0</v>
      </c>
      <c r="F103" s="17">
        <v>0</v>
      </c>
      <c r="G103" s="31">
        <f t="shared" si="5"/>
        <v>2500</v>
      </c>
    </row>
    <row r="104" spans="1:7" x14ac:dyDescent="0.25">
      <c r="A104" s="18" t="s">
        <v>186</v>
      </c>
      <c r="B104" s="18" t="s">
        <v>123</v>
      </c>
      <c r="C104" s="19" t="s">
        <v>124</v>
      </c>
      <c r="D104" s="20">
        <v>2500</v>
      </c>
      <c r="E104" s="20">
        <v>0</v>
      </c>
      <c r="F104" s="20">
        <v>0</v>
      </c>
      <c r="G104" s="29">
        <f t="shared" si="5"/>
        <v>2500</v>
      </c>
    </row>
    <row r="105" spans="1:7" x14ac:dyDescent="0.25">
      <c r="A105" s="15" t="s">
        <v>20</v>
      </c>
      <c r="B105" s="15" t="s">
        <v>48</v>
      </c>
      <c r="C105" s="16" t="s">
        <v>49</v>
      </c>
      <c r="D105" s="17">
        <v>4500</v>
      </c>
      <c r="E105" s="17">
        <v>0</v>
      </c>
      <c r="F105" s="17">
        <v>0</v>
      </c>
      <c r="G105" s="31">
        <f t="shared" si="5"/>
        <v>4500</v>
      </c>
    </row>
    <row r="106" spans="1:7" x14ac:dyDescent="0.25">
      <c r="A106" s="15" t="s">
        <v>23</v>
      </c>
      <c r="B106" s="15" t="s">
        <v>18</v>
      </c>
      <c r="C106" s="16" t="s">
        <v>24</v>
      </c>
      <c r="D106" s="17">
        <v>4500</v>
      </c>
      <c r="E106" s="17">
        <v>0</v>
      </c>
      <c r="F106" s="17">
        <v>0</v>
      </c>
      <c r="G106" s="31">
        <f t="shared" si="5"/>
        <v>4500</v>
      </c>
    </row>
    <row r="107" spans="1:7" x14ac:dyDescent="0.25">
      <c r="A107" s="18" t="s">
        <v>187</v>
      </c>
      <c r="B107" s="18" t="s">
        <v>188</v>
      </c>
      <c r="C107" s="19" t="s">
        <v>189</v>
      </c>
      <c r="D107" s="20">
        <v>4500</v>
      </c>
      <c r="E107" s="20">
        <v>0</v>
      </c>
      <c r="F107" s="20">
        <v>0</v>
      </c>
      <c r="G107" s="29">
        <f t="shared" si="5"/>
        <v>4500</v>
      </c>
    </row>
    <row r="108" spans="1:7" ht="22.5" x14ac:dyDescent="0.25">
      <c r="A108" s="24" t="s">
        <v>190</v>
      </c>
      <c r="B108" s="24" t="s">
        <v>191</v>
      </c>
      <c r="C108" s="25" t="s">
        <v>192</v>
      </c>
      <c r="D108" s="26">
        <v>194440</v>
      </c>
      <c r="E108" s="26">
        <v>123330.84</v>
      </c>
      <c r="F108" s="26">
        <f>F109+F116+F119</f>
        <v>7430</v>
      </c>
      <c r="G108" s="26">
        <f t="shared" si="5"/>
        <v>201870</v>
      </c>
    </row>
    <row r="109" spans="1:7" x14ac:dyDescent="0.25">
      <c r="A109" s="15" t="s">
        <v>20</v>
      </c>
      <c r="B109" s="15" t="s">
        <v>139</v>
      </c>
      <c r="C109" s="16" t="s">
        <v>140</v>
      </c>
      <c r="D109" s="17">
        <v>46799</v>
      </c>
      <c r="E109" s="17">
        <v>29686.02</v>
      </c>
      <c r="F109" s="17">
        <f>F110</f>
        <v>11033</v>
      </c>
      <c r="G109" s="31">
        <f t="shared" si="5"/>
        <v>57832</v>
      </c>
    </row>
    <row r="110" spans="1:7" x14ac:dyDescent="0.25">
      <c r="A110" s="15" t="s">
        <v>23</v>
      </c>
      <c r="B110" s="15" t="s">
        <v>18</v>
      </c>
      <c r="C110" s="16" t="s">
        <v>24</v>
      </c>
      <c r="D110" s="17">
        <v>46799</v>
      </c>
      <c r="E110" s="17">
        <v>29686.02</v>
      </c>
      <c r="F110" s="17">
        <f>SUM(F111:F115)</f>
        <v>11033</v>
      </c>
      <c r="G110" s="31">
        <f t="shared" si="5"/>
        <v>57832</v>
      </c>
    </row>
    <row r="111" spans="1:7" x14ac:dyDescent="0.25">
      <c r="A111" s="18" t="s">
        <v>193</v>
      </c>
      <c r="B111" s="18" t="s">
        <v>161</v>
      </c>
      <c r="C111" s="19" t="s">
        <v>162</v>
      </c>
      <c r="D111" s="20">
        <v>46159</v>
      </c>
      <c r="E111" s="20">
        <v>29367.48</v>
      </c>
      <c r="F111" s="20">
        <v>8988</v>
      </c>
      <c r="G111" s="29">
        <f t="shared" si="5"/>
        <v>55147</v>
      </c>
    </row>
    <row r="112" spans="1:7" x14ac:dyDescent="0.25">
      <c r="A112" s="18" t="s">
        <v>194</v>
      </c>
      <c r="B112" s="18" t="s">
        <v>108</v>
      </c>
      <c r="C112" s="19" t="s">
        <v>109</v>
      </c>
      <c r="D112" s="20">
        <v>640</v>
      </c>
      <c r="E112" s="20">
        <v>318.54000000000002</v>
      </c>
      <c r="F112" s="20">
        <v>0</v>
      </c>
      <c r="G112" s="29">
        <f t="shared" si="5"/>
        <v>640</v>
      </c>
    </row>
    <row r="113" spans="1:7" s="43" customFormat="1" x14ac:dyDescent="0.25">
      <c r="A113" s="18" t="s">
        <v>216</v>
      </c>
      <c r="B113" s="18" t="s">
        <v>165</v>
      </c>
      <c r="C113" s="27" t="s">
        <v>166</v>
      </c>
      <c r="D113" s="29">
        <v>0</v>
      </c>
      <c r="E113" s="29"/>
      <c r="F113" s="29">
        <v>1135</v>
      </c>
      <c r="G113" s="29">
        <f t="shared" si="5"/>
        <v>1135</v>
      </c>
    </row>
    <row r="114" spans="1:7" s="43" customFormat="1" x14ac:dyDescent="0.25">
      <c r="A114" s="18" t="s">
        <v>217</v>
      </c>
      <c r="B114" s="18" t="s">
        <v>111</v>
      </c>
      <c r="C114" s="27" t="s">
        <v>112</v>
      </c>
      <c r="D114" s="29">
        <v>0</v>
      </c>
      <c r="E114" s="29"/>
      <c r="F114" s="29">
        <v>610</v>
      </c>
      <c r="G114" s="29">
        <f t="shared" si="5"/>
        <v>610</v>
      </c>
    </row>
    <row r="115" spans="1:7" s="43" customFormat="1" x14ac:dyDescent="0.25">
      <c r="A115" s="18" t="s">
        <v>218</v>
      </c>
      <c r="B115" s="18" t="s">
        <v>99</v>
      </c>
      <c r="C115" s="27" t="s">
        <v>100</v>
      </c>
      <c r="D115" s="29">
        <v>0</v>
      </c>
      <c r="E115" s="29"/>
      <c r="F115" s="29">
        <v>300</v>
      </c>
      <c r="G115" s="29">
        <f t="shared" si="5"/>
        <v>300</v>
      </c>
    </row>
    <row r="116" spans="1:7" x14ac:dyDescent="0.25">
      <c r="A116" s="15" t="s">
        <v>20</v>
      </c>
      <c r="B116" s="15" t="s">
        <v>195</v>
      </c>
      <c r="C116" s="16" t="s">
        <v>196</v>
      </c>
      <c r="D116" s="17">
        <v>22146</v>
      </c>
      <c r="E116" s="17">
        <v>14046.91</v>
      </c>
      <c r="F116" s="17">
        <f>F117</f>
        <v>847</v>
      </c>
      <c r="G116" s="31">
        <f t="shared" si="5"/>
        <v>22993</v>
      </c>
    </row>
    <row r="117" spans="1:7" x14ac:dyDescent="0.25">
      <c r="A117" s="15" t="s">
        <v>23</v>
      </c>
      <c r="B117" s="15" t="s">
        <v>18</v>
      </c>
      <c r="C117" s="16" t="s">
        <v>24</v>
      </c>
      <c r="D117" s="17">
        <v>22146</v>
      </c>
      <c r="E117" s="17">
        <v>14046.91</v>
      </c>
      <c r="F117" s="17">
        <f>F118</f>
        <v>847</v>
      </c>
      <c r="G117" s="31">
        <f t="shared" si="5"/>
        <v>22993</v>
      </c>
    </row>
    <row r="118" spans="1:7" x14ac:dyDescent="0.25">
      <c r="A118" s="18" t="s">
        <v>197</v>
      </c>
      <c r="B118" s="18" t="s">
        <v>161</v>
      </c>
      <c r="C118" s="19" t="s">
        <v>162</v>
      </c>
      <c r="D118" s="20">
        <v>22146</v>
      </c>
      <c r="E118" s="20">
        <v>14046.91</v>
      </c>
      <c r="F118" s="20">
        <v>847</v>
      </c>
      <c r="G118" s="29">
        <f t="shared" si="5"/>
        <v>22993</v>
      </c>
    </row>
    <row r="119" spans="1:7" x14ac:dyDescent="0.25">
      <c r="A119" s="15" t="s">
        <v>20</v>
      </c>
      <c r="B119" s="15" t="s">
        <v>198</v>
      </c>
      <c r="C119" s="16" t="s">
        <v>199</v>
      </c>
      <c r="D119" s="17">
        <v>125495</v>
      </c>
      <c r="E119" s="17">
        <v>79597.91</v>
      </c>
      <c r="F119" s="17">
        <f>F120</f>
        <v>-4450</v>
      </c>
      <c r="G119" s="31">
        <f t="shared" si="5"/>
        <v>121045</v>
      </c>
    </row>
    <row r="120" spans="1:7" x14ac:dyDescent="0.25">
      <c r="A120" s="15" t="s">
        <v>23</v>
      </c>
      <c r="B120" s="15" t="s">
        <v>18</v>
      </c>
      <c r="C120" s="16" t="s">
        <v>24</v>
      </c>
      <c r="D120" s="17">
        <v>125495</v>
      </c>
      <c r="E120" s="17">
        <v>79597.91</v>
      </c>
      <c r="F120" s="17">
        <f>F121+F122+F123+F124+F125</f>
        <v>-4450</v>
      </c>
      <c r="G120" s="31">
        <f t="shared" si="5"/>
        <v>121045</v>
      </c>
    </row>
    <row r="121" spans="1:7" x14ac:dyDescent="0.25">
      <c r="A121" s="18" t="s">
        <v>200</v>
      </c>
      <c r="B121" s="18" t="s">
        <v>161</v>
      </c>
      <c r="C121" s="19" t="s">
        <v>162</v>
      </c>
      <c r="D121" s="20">
        <v>75695</v>
      </c>
      <c r="E121" s="20">
        <v>52259.44</v>
      </c>
      <c r="F121" s="20">
        <v>-1135</v>
      </c>
      <c r="G121" s="29">
        <f t="shared" si="5"/>
        <v>74560</v>
      </c>
    </row>
    <row r="122" spans="1:7" x14ac:dyDescent="0.25">
      <c r="A122" s="18" t="s">
        <v>201</v>
      </c>
      <c r="B122" s="18" t="s">
        <v>108</v>
      </c>
      <c r="C122" s="19" t="s">
        <v>109</v>
      </c>
      <c r="D122" s="20">
        <v>12000</v>
      </c>
      <c r="E122" s="20">
        <v>5900</v>
      </c>
      <c r="F122" s="20">
        <v>-300</v>
      </c>
      <c r="G122" s="29">
        <f t="shared" si="5"/>
        <v>11700</v>
      </c>
    </row>
    <row r="123" spans="1:7" x14ac:dyDescent="0.25">
      <c r="A123" s="18" t="s">
        <v>202</v>
      </c>
      <c r="B123" s="18" t="s">
        <v>165</v>
      </c>
      <c r="C123" s="19" t="s">
        <v>166</v>
      </c>
      <c r="D123" s="20">
        <v>22900</v>
      </c>
      <c r="E123" s="20">
        <v>15786.65</v>
      </c>
      <c r="F123" s="20">
        <v>715</v>
      </c>
      <c r="G123" s="29">
        <f t="shared" si="5"/>
        <v>23615</v>
      </c>
    </row>
    <row r="124" spans="1:7" x14ac:dyDescent="0.25">
      <c r="A124" s="18" t="s">
        <v>203</v>
      </c>
      <c r="B124" s="18" t="s">
        <v>111</v>
      </c>
      <c r="C124" s="19" t="s">
        <v>112</v>
      </c>
      <c r="D124" s="20">
        <v>14000</v>
      </c>
      <c r="E124" s="20">
        <v>5651.82</v>
      </c>
      <c r="F124" s="20">
        <v>-3430</v>
      </c>
      <c r="G124" s="29">
        <f t="shared" si="5"/>
        <v>10570</v>
      </c>
    </row>
    <row r="125" spans="1:7" x14ac:dyDescent="0.25">
      <c r="A125" s="18" t="s">
        <v>204</v>
      </c>
      <c r="B125" s="18" t="s">
        <v>99</v>
      </c>
      <c r="C125" s="19" t="s">
        <v>100</v>
      </c>
      <c r="D125" s="20">
        <v>900</v>
      </c>
      <c r="E125" s="20">
        <v>0</v>
      </c>
      <c r="F125" s="20">
        <v>-300</v>
      </c>
      <c r="G125" s="29">
        <f t="shared" si="5"/>
        <v>600</v>
      </c>
    </row>
    <row r="126" spans="1:7" x14ac:dyDescent="0.25">
      <c r="A126" s="21" t="s">
        <v>89</v>
      </c>
      <c r="B126" s="21" t="s">
        <v>205</v>
      </c>
      <c r="C126" s="22" t="s">
        <v>206</v>
      </c>
      <c r="D126" s="23">
        <v>8301</v>
      </c>
      <c r="E126" s="23">
        <v>713.99</v>
      </c>
      <c r="F126" s="23">
        <f>F127</f>
        <v>0</v>
      </c>
      <c r="G126" s="23">
        <f t="shared" si="5"/>
        <v>8301</v>
      </c>
    </row>
    <row r="127" spans="1:7" ht="22.5" x14ac:dyDescent="0.25">
      <c r="A127" s="24" t="s">
        <v>190</v>
      </c>
      <c r="B127" s="24" t="s">
        <v>207</v>
      </c>
      <c r="C127" s="25" t="s">
        <v>208</v>
      </c>
      <c r="D127" s="26">
        <v>8301</v>
      </c>
      <c r="E127" s="26">
        <v>713.99</v>
      </c>
      <c r="F127" s="26">
        <f>F128+F133</f>
        <v>0</v>
      </c>
      <c r="G127" s="26">
        <f t="shared" si="5"/>
        <v>8301</v>
      </c>
    </row>
    <row r="128" spans="1:7" x14ac:dyDescent="0.25">
      <c r="A128" s="15" t="s">
        <v>20</v>
      </c>
      <c r="B128" s="15" t="s">
        <v>65</v>
      </c>
      <c r="C128" s="16" t="s">
        <v>66</v>
      </c>
      <c r="D128" s="17">
        <v>7000</v>
      </c>
      <c r="E128" s="17">
        <v>713.99</v>
      </c>
      <c r="F128" s="17">
        <f>F129</f>
        <v>0</v>
      </c>
      <c r="G128" s="31">
        <f t="shared" si="5"/>
        <v>7000</v>
      </c>
    </row>
    <row r="129" spans="1:7" x14ac:dyDescent="0.25">
      <c r="A129" s="15" t="s">
        <v>23</v>
      </c>
      <c r="B129" s="15" t="s">
        <v>18</v>
      </c>
      <c r="C129" s="16" t="s">
        <v>24</v>
      </c>
      <c r="D129" s="17">
        <v>7000</v>
      </c>
      <c r="E129" s="17">
        <v>713.99</v>
      </c>
      <c r="F129" s="17">
        <f>F130+F131+F132</f>
        <v>0</v>
      </c>
      <c r="G129" s="31">
        <f t="shared" si="5"/>
        <v>7000</v>
      </c>
    </row>
    <row r="130" spans="1:7" x14ac:dyDescent="0.25">
      <c r="A130" s="18" t="s">
        <v>209</v>
      </c>
      <c r="B130" s="18" t="s">
        <v>111</v>
      </c>
      <c r="C130" s="19" t="s">
        <v>112</v>
      </c>
      <c r="D130" s="20">
        <v>3500</v>
      </c>
      <c r="E130" s="20">
        <v>418.99</v>
      </c>
      <c r="F130" s="20">
        <v>0</v>
      </c>
      <c r="G130" s="29">
        <f t="shared" si="5"/>
        <v>3500</v>
      </c>
    </row>
    <row r="131" spans="1:7" x14ac:dyDescent="0.25">
      <c r="A131" s="18" t="s">
        <v>210</v>
      </c>
      <c r="B131" s="18" t="s">
        <v>96</v>
      </c>
      <c r="C131" s="19" t="s">
        <v>97</v>
      </c>
      <c r="D131" s="20">
        <v>500</v>
      </c>
      <c r="E131" s="20">
        <v>0</v>
      </c>
      <c r="F131" s="20">
        <v>0</v>
      </c>
      <c r="G131" s="29">
        <f t="shared" si="5"/>
        <v>500</v>
      </c>
    </row>
    <row r="132" spans="1:7" x14ac:dyDescent="0.25">
      <c r="A132" s="18" t="s">
        <v>211</v>
      </c>
      <c r="B132" s="18" t="s">
        <v>102</v>
      </c>
      <c r="C132" s="19" t="s">
        <v>103</v>
      </c>
      <c r="D132" s="20">
        <v>3000</v>
      </c>
      <c r="E132" s="20">
        <v>295</v>
      </c>
      <c r="F132" s="20">
        <v>0</v>
      </c>
      <c r="G132" s="29">
        <f t="shared" si="5"/>
        <v>3000</v>
      </c>
    </row>
    <row r="133" spans="1:7" x14ac:dyDescent="0.25">
      <c r="A133" s="15" t="s">
        <v>20</v>
      </c>
      <c r="B133" s="15" t="s">
        <v>70</v>
      </c>
      <c r="C133" s="16" t="s">
        <v>71</v>
      </c>
      <c r="D133" s="17">
        <v>1301</v>
      </c>
      <c r="E133" s="17">
        <v>0</v>
      </c>
      <c r="F133" s="17">
        <f>F134</f>
        <v>0</v>
      </c>
      <c r="G133" s="31">
        <f t="shared" si="5"/>
        <v>1301</v>
      </c>
    </row>
    <row r="134" spans="1:7" x14ac:dyDescent="0.25">
      <c r="A134" s="15" t="s">
        <v>23</v>
      </c>
      <c r="B134" s="15" t="s">
        <v>18</v>
      </c>
      <c r="C134" s="16" t="s">
        <v>24</v>
      </c>
      <c r="D134" s="17">
        <v>1301</v>
      </c>
      <c r="E134" s="17">
        <v>0</v>
      </c>
      <c r="F134" s="17">
        <f>F135+F136+F137+F138</f>
        <v>0</v>
      </c>
      <c r="G134" s="31">
        <f t="shared" ref="G134:G138" si="6">D134+F134</f>
        <v>1301</v>
      </c>
    </row>
    <row r="135" spans="1:7" x14ac:dyDescent="0.25">
      <c r="A135" s="18" t="s">
        <v>212</v>
      </c>
      <c r="B135" s="18" t="s">
        <v>111</v>
      </c>
      <c r="C135" s="19" t="s">
        <v>112</v>
      </c>
      <c r="D135" s="20">
        <v>651</v>
      </c>
      <c r="E135" s="20">
        <v>0</v>
      </c>
      <c r="F135" s="20">
        <v>-651</v>
      </c>
      <c r="G135" s="29">
        <f t="shared" si="6"/>
        <v>0</v>
      </c>
    </row>
    <row r="136" spans="1:7" x14ac:dyDescent="0.25">
      <c r="A136" s="18" t="s">
        <v>213</v>
      </c>
      <c r="B136" s="18" t="s">
        <v>102</v>
      </c>
      <c r="C136" s="19" t="s">
        <v>103</v>
      </c>
      <c r="D136" s="20">
        <v>650</v>
      </c>
      <c r="E136" s="20">
        <v>0</v>
      </c>
      <c r="F136" s="20">
        <v>-650</v>
      </c>
      <c r="G136" s="29">
        <f t="shared" si="6"/>
        <v>0</v>
      </c>
    </row>
    <row r="137" spans="1:7" x14ac:dyDescent="0.25">
      <c r="A137" s="18" t="s">
        <v>214</v>
      </c>
      <c r="B137" s="18" t="s">
        <v>96</v>
      </c>
      <c r="C137" s="27" t="s">
        <v>97</v>
      </c>
      <c r="D137" s="29">
        <v>0</v>
      </c>
      <c r="E137" s="29">
        <v>0</v>
      </c>
      <c r="F137" s="29">
        <v>643</v>
      </c>
      <c r="G137" s="29">
        <f t="shared" si="6"/>
        <v>643</v>
      </c>
    </row>
    <row r="138" spans="1:7" x14ac:dyDescent="0.25">
      <c r="A138" s="18" t="s">
        <v>215</v>
      </c>
      <c r="B138" s="18" t="s">
        <v>126</v>
      </c>
      <c r="C138" s="27" t="s">
        <v>127</v>
      </c>
      <c r="D138" s="29">
        <v>0</v>
      </c>
      <c r="E138" s="29">
        <v>0</v>
      </c>
      <c r="F138" s="29">
        <v>658</v>
      </c>
      <c r="G138" s="29">
        <f t="shared" si="6"/>
        <v>658</v>
      </c>
    </row>
  </sheetData>
  <pageMargins left="0.39370078740157499" right="0.196850393700787" top="0.39370078740157499" bottom="0.63976377952755903" header="0.39370078740157499" footer="0.39370078740157499"/>
  <pageSetup paperSize="9" fitToHeight="0" orientation="landscape" r:id="rId1"/>
  <headerFooter alignWithMargins="0">
    <oddFooter>&amp;L&amp;"Arial,Regular"&amp;8 LCW147REBALANSKON &amp;C&amp;"Arial,Regular"&amp;8Stranica &amp;P od &amp;N &amp;R&amp;"Arial,Regular"&amp;8 *Obrada LC*</oddFooter>
  </headerFooter>
  <rowBreaks count="3" manualBreakCount="3">
    <brk id="69" max="16383" man="1"/>
    <brk id="100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Drazenka Krajacic</cp:lastModifiedBy>
  <cp:lastPrinted>2025-10-03T09:07:50Z</cp:lastPrinted>
  <dcterms:created xsi:type="dcterms:W3CDTF">2025-08-20T13:58:00Z</dcterms:created>
  <dcterms:modified xsi:type="dcterms:W3CDTF">2025-10-03T09:08:23Z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