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N 2023-2025\"/>
    </mc:Choice>
  </mc:AlternateContent>
  <xr:revisionPtr revIDLastSave="0" documentId="13_ncr:1_{54BA1A79-AFD2-4248-8330-C5125D94B5EC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Izvještaj o izvršenju pla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definedNames>
    <definedName name="_xlnm.Print_Area" localSheetId="0">'Izvještaj o izvršenju plana'!$A$1:$X$26</definedName>
    <definedName name="_xlnm.Print_Area" localSheetId="2">'Prihodi i rashodi prema izvorim'!$A$1:$X$53</definedName>
  </definedNames>
  <calcPr calcId="179021"/>
</workbook>
</file>

<file path=xl/calcChain.xml><?xml version="1.0" encoding="utf-8"?>
<calcChain xmlns="http://schemas.openxmlformats.org/spreadsheetml/2006/main">
  <c r="W16" i="3" l="1"/>
  <c r="W11" i="3"/>
  <c r="U18" i="3"/>
  <c r="U19" i="3"/>
  <c r="U20" i="3"/>
  <c r="U21" i="3"/>
  <c r="U22" i="3"/>
  <c r="U23" i="3"/>
  <c r="U24" i="3"/>
  <c r="U17" i="3"/>
  <c r="U16" i="3"/>
  <c r="U12" i="3"/>
  <c r="U11" i="3"/>
  <c r="Q13" i="4"/>
  <c r="Q14" i="4"/>
  <c r="Q11" i="4"/>
  <c r="O14" i="4"/>
  <c r="O15" i="4"/>
  <c r="O13" i="4"/>
  <c r="O11" i="4"/>
  <c r="W13" i="6"/>
  <c r="W14" i="6"/>
  <c r="W15" i="6"/>
  <c r="W16" i="6"/>
  <c r="W17" i="6"/>
  <c r="W12" i="6"/>
  <c r="U13" i="6"/>
  <c r="U14" i="6"/>
  <c r="U16" i="6"/>
  <c r="U17" i="6"/>
  <c r="U12" i="6"/>
  <c r="S12" i="6" l="1"/>
  <c r="S13" i="6"/>
  <c r="K13" i="4" l="1"/>
  <c r="I13" i="4"/>
  <c r="Q16" i="3" l="1"/>
  <c r="Q11" i="3" s="1"/>
  <c r="S16" i="3"/>
  <c r="S11" i="3" s="1"/>
  <c r="O16" i="3"/>
  <c r="O11" i="3"/>
  <c r="M16" i="3"/>
  <c r="M11" i="3" s="1"/>
  <c r="W29" i="3"/>
  <c r="W20" i="3" l="1"/>
  <c r="W18" i="3"/>
  <c r="W17" i="3"/>
  <c r="W13" i="3"/>
  <c r="U13" i="3"/>
  <c r="W12" i="3"/>
  <c r="W36" i="2" l="1"/>
  <c r="W37" i="2"/>
  <c r="W41" i="2"/>
  <c r="W43" i="2"/>
  <c r="W45" i="2"/>
  <c r="W46" i="2"/>
  <c r="W50" i="2"/>
  <c r="W57" i="2"/>
  <c r="W67" i="2"/>
  <c r="W73" i="2"/>
  <c r="W74" i="2"/>
  <c r="W77" i="2"/>
  <c r="W78" i="2"/>
  <c r="W80" i="2"/>
  <c r="W81" i="2"/>
  <c r="W82" i="2"/>
  <c r="W87" i="2"/>
  <c r="W89" i="2"/>
  <c r="W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80" i="2"/>
  <c r="U81" i="2"/>
  <c r="U82" i="2"/>
  <c r="U84" i="2"/>
  <c r="U86" i="2"/>
  <c r="U89" i="2"/>
  <c r="U90" i="2"/>
  <c r="U35" i="2"/>
  <c r="W31" i="2"/>
  <c r="U31" i="2"/>
  <c r="W12" i="2"/>
  <c r="W13" i="2"/>
  <c r="W16" i="2"/>
  <c r="W18" i="2"/>
  <c r="W19" i="2"/>
  <c r="W21" i="2"/>
  <c r="W22" i="2"/>
  <c r="W24" i="2"/>
  <c r="W25" i="2"/>
  <c r="W28" i="2"/>
  <c r="W29" i="2"/>
  <c r="W32" i="2"/>
  <c r="W11" i="2"/>
  <c r="U12" i="2"/>
  <c r="U13" i="2"/>
  <c r="U14" i="2"/>
  <c r="U15" i="2"/>
  <c r="U16" i="2"/>
  <c r="U17" i="2"/>
  <c r="U18" i="2"/>
  <c r="U19" i="2"/>
  <c r="U20" i="2"/>
  <c r="U24" i="2"/>
  <c r="U25" i="2"/>
  <c r="U26" i="2"/>
  <c r="U11" i="2"/>
  <c r="S11" i="2"/>
  <c r="Q35" i="2"/>
  <c r="Q36" i="2"/>
  <c r="Q45" i="2"/>
  <c r="Q11" i="2"/>
  <c r="O11" i="2"/>
  <c r="Q26" i="1" l="1"/>
  <c r="W13" i="1"/>
  <c r="W15" i="1"/>
  <c r="W16" i="1"/>
  <c r="W17" i="1"/>
  <c r="U13" i="1"/>
  <c r="U15" i="1"/>
  <c r="U16" i="1"/>
  <c r="U17" i="1"/>
  <c r="U12" i="1"/>
  <c r="S26" i="1"/>
  <c r="W26" i="1" s="1"/>
  <c r="U26" i="1" l="1"/>
  <c r="Q18" i="1"/>
  <c r="Q12" i="1"/>
  <c r="W12" i="1" s="1"/>
  <c r="S14" i="1" l="1"/>
  <c r="M14" i="1"/>
  <c r="M18" i="1" s="1"/>
  <c r="W14" i="1" l="1"/>
  <c r="U14" i="1"/>
  <c r="S18" i="1"/>
  <c r="O14" i="1"/>
  <c r="O18" i="1" s="1"/>
  <c r="W18" i="1" l="1"/>
  <c r="U18" i="1"/>
</calcChain>
</file>

<file path=xl/sharedStrings.xml><?xml version="1.0" encoding="utf-8"?>
<sst xmlns="http://schemas.openxmlformats.org/spreadsheetml/2006/main" count="1827" uniqueCount="330">
  <si>
    <t>CENTAR ZA ODGOJ I OBRAZOVANJE DJECE I</t>
  </si>
  <si>
    <t>Datum:</t>
  </si>
  <si>
    <t>MLADEŽI</t>
  </si>
  <si>
    <t>Vrijeme:</t>
  </si>
  <si>
    <t>Banija 24</t>
  </si>
  <si>
    <t>47000 KARLOVAC</t>
  </si>
  <si>
    <t>OIB: 82252820597</t>
  </si>
  <si>
    <t>Za razdoblje od 01.01.2023. do 31.12.2023.</t>
  </si>
  <si>
    <t/>
  </si>
  <si>
    <t>Račun / opis</t>
  </si>
  <si>
    <t>Izvršenje 2022. €</t>
  </si>
  <si>
    <t>Izvorni plan 2023. €</t>
  </si>
  <si>
    <t>Tekući plan 2023. €</t>
  </si>
  <si>
    <t>Izvršenje 2023. €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</si>
  <si>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</si>
  <si>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</si>
  <si>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</si>
  <si>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</si>
  <si>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</si>
  <si>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</si>
  <si>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</si>
  <si>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</si>
  <si>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</si>
  <si>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</si>
  <si>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</si>
  <si>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</si>
  <si>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</si>
  <si>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</si>
  <si>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</si>
  <si>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</si>
  <si>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</si>
  <si>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</si>
  <si>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</si>
  <si>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</si>
  <si>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</si>
  <si>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</si>
  <si>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</si>
  <si>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</si>
  <si>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</si>
  <si>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</si>
  <si>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</si>
  <si>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</si>
  <si>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</si>
  <si>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</si>
  <si>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</si>
  <si>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</si>
  <si>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</si>
  <si>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</si>
  <si>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</si>
  <si>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663 Donacije od pravnih i fizičkih osoba izvan općeg proračuna</t>
  </si>
  <si>
    <t>6631 Tekuće donacije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</si>
  <si>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</si>
  <si>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</si>
  <si>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</si>
  <si>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</si>
  <si>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</si>
  <si>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</si>
  <si>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</si>
  <si>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</si>
  <si>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</si>
  <si>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</si>
  <si>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</si>
  <si>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</si>
  <si>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</si>
  <si>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</si>
  <si>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</si>
  <si>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</si>
  <si>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</si>
  <si>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</si>
  <si>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</si>
  <si>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</si>
  <si>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</si>
  <si>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</si>
  <si>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</si>
  <si>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</si>
  <si>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</si>
  <si>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</si>
  <si>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</si>
  <si>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</si>
  <si>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</si>
  <si>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</si>
  <si>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</si>
  <si>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</si>
  <si>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</si>
  <si>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</si>
  <si>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</si>
  <si>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</si>
  <si>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</si>
  <si>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</si>
  <si>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</si>
  <si>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</si>
  <si>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</si>
  <si>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</si>
  <si>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</si>
  <si>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</si>
  <si>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</si>
  <si>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</si>
  <si>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</si>
  <si>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</si>
  <si>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</si>
  <si>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</si>
  <si>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</si>
  <si>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</si>
  <si>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</si>
  <si>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</si>
  <si>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</si>
  <si>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</si>
  <si>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</si>
  <si>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Prihodi i rashodi prema izvorima</t>
  </si>
  <si>
    <t>PRIHODI I RASHODI PREMA IZVORIMA FINANCIRANJA</t>
  </si>
  <si>
    <t xml:space="preserve"> SVEUKUPNI PRIHODI</t>
  </si>
  <si>
    <t>Izvor 4. PRIHODI ZA POSEBNE NAMJENE</t>
  </si>
  <si>
    <t>Izvor 4.7. Prihodi za posebne namjene - prihodi PK</t>
  </si>
  <si>
    <t>Izvor 5. POMOĆI</t>
  </si>
  <si>
    <t>Izvor 5.8. Pomoći iz državnog proračuna od institucija i tijela EU - PK</t>
  </si>
  <si>
    <t>Izvor 5.A. Pomoći iz županijskog proračuna - PK</t>
  </si>
  <si>
    <t>Izvor 5.B. Pomoći iz državnog proračuna - PK</t>
  </si>
  <si>
    <t>Izvor 5.C. Pomoći iz gradskih proračuna - PK</t>
  </si>
  <si>
    <t xml:space="preserve">Izvor 5.T. Pomoći iz MZO za plaće OŠ </t>
  </si>
  <si>
    <t>Izvor 6. DONACIJE</t>
  </si>
  <si>
    <t>Izvor 6.5. Donacije - prihodi  PK</t>
  </si>
  <si>
    <t>Izvor 7. PRIHODI OD PRODAJE ILI ZAMJENE  NEFINANCIJSKE IMOVINE</t>
  </si>
  <si>
    <t>Izvor 7.4. Prihodi od prodaje  nefinancijske imovine -PK</t>
  </si>
  <si>
    <t xml:space="preserve"> SVEUKUPNI RASHODI</t>
  </si>
  <si>
    <t>Izvor 1. OPĆI PRIHODI I PRIMICI</t>
  </si>
  <si>
    <t>Izvor 1.1. Opći prihodi i primici proračuna</t>
  </si>
  <si>
    <t>Izvor 5.2. Pomoći iz državnog proračuna - ostalo</t>
  </si>
  <si>
    <t>Izvor 5.4. Pomoći izravnanja za OŠ - DEC</t>
  </si>
  <si>
    <t>Izvor 5.9. Pomoći  iz državnog prorač. temeljem prijenosa sredstava EU</t>
  </si>
  <si>
    <t>Izvor 9. VIŠAK PRIHODA IZ PRETHODNE GODINE</t>
  </si>
  <si>
    <t>Izvor 9.J. V.P. iz prethodne godine - pomoći iz drž. pror. - PK</t>
  </si>
  <si>
    <t>Izvor 9.O. V.P. iz prethodne godine DEC OŠ</t>
  </si>
  <si>
    <t>Izvor 9.P. V.P. iz prošle god. - od prodaje nefinanc. imovine  - PK</t>
  </si>
  <si>
    <t>Izvor 9.U. V.P. iz prethodne godine - prihodi za posebne namjene - PK</t>
  </si>
  <si>
    <t>Izvor 9.Y. V.P.- pomoći iz drž.proračuna tem. prijenosa sredstava EU-PK</t>
  </si>
  <si>
    <t>Rashodi prema funkcijskoj klasifikaciji</t>
  </si>
  <si>
    <t>Račun/Opis</t>
  </si>
  <si>
    <t>Izvršenje 2022 €</t>
  </si>
  <si>
    <t>Izvorni plan 2023 €</t>
  </si>
  <si>
    <t>Tekući plan 2023 €</t>
  </si>
  <si>
    <t>Izvršenje 2023 €</t>
  </si>
  <si>
    <t>Indeks 4/1</t>
  </si>
  <si>
    <t>Indeks 4/3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</si>
  <si>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</si>
  <si>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</si>
  <si>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</si>
  <si>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</si>
  <si>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Funkcijska klasifikacija 098 Usluge obrazovanja koje nisu drugdje svrstane</t>
  </si>
  <si>
    <t>Račun financiranja prema ekonomskoj klasifikaciji</t>
  </si>
  <si>
    <t>Racun/Opis</t>
  </si>
  <si>
    <t>Izvršenje 2022</t>
  </si>
  <si>
    <t>B. RAČUN ZADUŽIVANJA FINANCIRANJA</t>
  </si>
  <si>
    <t xml:space="preserve"> NETO FINANCIRANJE</t>
  </si>
  <si>
    <t>9 Vlastiti izvori</t>
  </si>
  <si>
    <t xml:space="preserve"> KORIŠTENJE SREDSTAVA IZ PRETHODNIH GODINA</t>
  </si>
  <si>
    <t>Račun financiranja prema izvorima</t>
  </si>
  <si>
    <t>9. VIŠAK PRIHODA IZ PRETHODNE GODINE</t>
  </si>
  <si>
    <t>9.J. V.P. iz prethodne godine - pomoći iz drž. pror. - PK</t>
  </si>
  <si>
    <t>9.P. V.P. iz prošle god. - od prodaje nefinanc. imovine  - PK</t>
  </si>
  <si>
    <t>9.U. V.P. iz prethodne godine - prihodi za posebne namjene - PK</t>
  </si>
  <si>
    <t>9.Y. V.P.- pomoći iz drž.proračuna tem. prijenosa sredstava EU-PK</t>
  </si>
  <si>
    <t>Izvršenje po organizacijskoj klasifikaciji</t>
  </si>
  <si>
    <t>RGP</t>
  </si>
  <si>
    <t>Opis</t>
  </si>
  <si>
    <t>Indeks 3/2</t>
  </si>
  <si>
    <t>UKUPNO RASHODI I IZDATCI</t>
  </si>
  <si>
    <t>Razdjel</t>
  </si>
  <si>
    <t>008</t>
  </si>
  <si>
    <t>UPRAVNI ODJEL ZA DRUŠTVENE DJELATNOSTI</t>
  </si>
  <si>
    <t>Glava</t>
  </si>
  <si>
    <t>00802</t>
  </si>
  <si>
    <t>OSNOVNE ŠKOLE</t>
  </si>
  <si>
    <t>Proračunski korisnik</t>
  </si>
  <si>
    <t>11</t>
  </si>
  <si>
    <t>CENTAR ZA ODGOJ I OBRAZOVANJE DJECE I MLADEŽI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</si>
  <si>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</si>
  <si>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</si>
  <si>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</si>
  <si>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</si>
  <si>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</si>
  <si>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008 UPRAVNI ODJEL ZA DRUŠTVENE DJELATNOSTI</t>
  </si>
  <si>
    <t>GLAVA 00802 OSNOVNE ŠKOLE</t>
  </si>
  <si>
    <t>PROR. KORISNIK 11 CENTAR ZA ODGOJ I OBRAZOVANJE DJECE I MLADEŽI</t>
  </si>
  <si>
    <t>A06</t>
  </si>
  <si>
    <t>Glavni program: DRUŠTVENE DJELATNOSTI</t>
  </si>
  <si>
    <t>6000</t>
  </si>
  <si>
    <t>Program: OSNOVNO ŠKOLSTVO - ZAKONSKI STANDARD - DEC</t>
  </si>
  <si>
    <t>A600001</t>
  </si>
  <si>
    <t>Aktivnost: Financiranje materijalnih i financijskih rashoda</t>
  </si>
  <si>
    <t>32</t>
  </si>
  <si>
    <t>Materijalni rashodi</t>
  </si>
  <si>
    <t>K600002</t>
  </si>
  <si>
    <t>Kapitalni projekt: Nabava nefinancijske imovine</t>
  </si>
  <si>
    <t>42</t>
  </si>
  <si>
    <t>Rashodi za nabavu proizvedene dugotrajne imovine</t>
  </si>
  <si>
    <t>6001</t>
  </si>
  <si>
    <t>Program: OSNOVNO ŠKOLSTVO - IZNAD STANDARDA</t>
  </si>
  <si>
    <t>A600002</t>
  </si>
  <si>
    <t xml:space="preserve">Aktivnost: Ostale aktivnosti </t>
  </si>
  <si>
    <t>37</t>
  </si>
  <si>
    <t>Naknade građanima i kućanstvima na temelju osiguranja i druge naknade</t>
  </si>
  <si>
    <t>T600009</t>
  </si>
  <si>
    <t>Tekući projekt: Nabava obrazovnog materijala za učenike OŠ</t>
  </si>
  <si>
    <t>6003</t>
  </si>
  <si>
    <t>Program: OSTALE AKTIVNOSTI U OBRAZOVANJU</t>
  </si>
  <si>
    <t>T600004</t>
  </si>
  <si>
    <t>Tekući projekt: Sufinanciranje programa djece s teškoćama</t>
  </si>
  <si>
    <t>T600014</t>
  </si>
  <si>
    <t>Tekući projekt: Pomoćnici u nastavi V</t>
  </si>
  <si>
    <t>31</t>
  </si>
  <si>
    <t>Rashodi za zaposlene</t>
  </si>
  <si>
    <t>A08</t>
  </si>
  <si>
    <t>Glavni program: VLASTITA DJELATNOST PRORAČUNSKIH KORISNIKA</t>
  </si>
  <si>
    <t>8000</t>
  </si>
  <si>
    <t>Program: OSNOVNO ŠKOLSTVO - VLASTITA DJELATNOST</t>
  </si>
  <si>
    <t>A800001</t>
  </si>
  <si>
    <t>Aktivnost: Redovna djelatnost  - OŠ</t>
  </si>
  <si>
    <t>K800003</t>
  </si>
  <si>
    <t xml:space="preserve">Kapitalni projekt: Oprema i knjige  </t>
  </si>
  <si>
    <t>T800012</t>
  </si>
  <si>
    <t>Tekući projekt: Pomoć za sufinanciranje djece s teškoćama u razvoju</t>
  </si>
  <si>
    <t>T800014</t>
  </si>
  <si>
    <t>Tekući projekt: Shema školskog voća</t>
  </si>
  <si>
    <t>A09</t>
  </si>
  <si>
    <t xml:space="preserve">Glavni program: RASHODI ZA ZAPOSLENE U OSNOVNIM ŠKOLAMA </t>
  </si>
  <si>
    <t>9000</t>
  </si>
  <si>
    <t>Program: Rashodi za zaposlene u osnovnim školama</t>
  </si>
  <si>
    <t>A900001</t>
  </si>
  <si>
    <t>Aktivnost: Rashodi za zaposlene u osnovnim školama</t>
  </si>
  <si>
    <t>A60</t>
  </si>
  <si>
    <t xml:space="preserve">Glavni program: DRUŠTVENE DJELATNOSTI </t>
  </si>
  <si>
    <t>Program: OSNOVNOŠKOLSKO OBRAZOVANJE</t>
  </si>
  <si>
    <t>A600101</t>
  </si>
  <si>
    <t>Aktivnost: Materijalni i financijski rashodi poslovanja</t>
  </si>
  <si>
    <t>3722</t>
  </si>
  <si>
    <t>Naknade građanima i kućanstvima u naravi</t>
  </si>
  <si>
    <t>3221</t>
  </si>
  <si>
    <t>Uredski materijal i ostali materijalni rashodi</t>
  </si>
  <si>
    <t>3222</t>
  </si>
  <si>
    <t>Materijal i sirovine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</si>
  <si>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</si>
  <si>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</si>
  <si>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</si>
  <si>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</si>
  <si>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</si>
  <si>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</si>
  <si>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3236</t>
  </si>
  <si>
    <t>Zdravstvene i veterinarske usluge</t>
  </si>
  <si>
    <t>3293</t>
  </si>
  <si>
    <t>Reprezentacija</t>
  </si>
  <si>
    <t>3211</t>
  </si>
  <si>
    <t>Službena putovanja</t>
  </si>
  <si>
    <t>3213</t>
  </si>
  <si>
    <t>Stručno usavršavanje zaposlenika</t>
  </si>
  <si>
    <t>3223</t>
  </si>
  <si>
    <t>Energija</t>
  </si>
  <si>
    <t>3224</t>
  </si>
  <si>
    <t>Materijal i dijelovi za tekuće i investicijsko održavanje</t>
  </si>
  <si>
    <t>3227</t>
  </si>
  <si>
    <t>Službena, radna i zaštitna odjeća i obuća</t>
  </si>
  <si>
    <t>3233</t>
  </si>
  <si>
    <t>Usluge promidžbe i informiranja</t>
  </si>
  <si>
    <t>3234</t>
  </si>
  <si>
    <t>Komunalne usluge</t>
  </si>
  <si>
    <t>3235</t>
  </si>
  <si>
    <t>Zakupnine i najamnine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</si>
  <si>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</si>
  <si>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</si>
  <si>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</si>
  <si>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</si>
  <si>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</si>
  <si>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</si>
  <si>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</si>
  <si>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</si>
  <si>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3294</t>
  </si>
  <si>
    <t>Članarine i norme</t>
  </si>
  <si>
    <t>3295</t>
  </si>
  <si>
    <t>Pristojbe i naknade</t>
  </si>
  <si>
    <t>3299</t>
  </si>
  <si>
    <t>Ostali nespomenuti rashodi poslovanja</t>
  </si>
  <si>
    <t>4221</t>
  </si>
  <si>
    <t>Uredska oprema i namještaj</t>
  </si>
  <si>
    <t>4227</t>
  </si>
  <si>
    <t>Uređaji, strojevi i oprema za ostale namjene</t>
  </si>
  <si>
    <t>3721</t>
  </si>
  <si>
    <t>Naknade građanima i kućanstvima u novcu</t>
  </si>
  <si>
    <t>A600107</t>
  </si>
  <si>
    <t>Aktivnost: Shema školskog voća</t>
  </si>
  <si>
    <t>A600108</t>
  </si>
  <si>
    <t>Aktivnost: Sufinanciranje programa za djecu s teškoćama</t>
  </si>
  <si>
    <t>4223</t>
  </si>
  <si>
    <t>Oprema za održavanje i zaštitu</t>
  </si>
  <si>
    <t>A600110</t>
  </si>
  <si>
    <t>Aktivnost: Opskrbljivanje školskih ustanova menstrualnim higijenskim potrepštinama</t>
  </si>
  <si>
    <t>38</t>
  </si>
  <si>
    <t>Ostali rashodi</t>
  </si>
  <si>
    <t>3812</t>
  </si>
  <si>
    <t>Tekuće donacije u naravi</t>
  </si>
  <si>
    <t>A600111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</si>
  <si>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</si>
  <si>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</si>
  <si>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</si>
  <si>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</si>
  <si>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</si>
  <si>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</si>
  <si>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</si>
  <si>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</si>
  <si>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</si>
  <si>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</si>
  <si>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</si>
  <si>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</si>
  <si>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K600101</t>
  </si>
  <si>
    <t>4241</t>
  </si>
  <si>
    <t>Knjige</t>
  </si>
  <si>
    <t>4231</t>
  </si>
  <si>
    <t>Prijevozna sredstva u cestovnom prometu</t>
  </si>
  <si>
    <t>K600102</t>
  </si>
  <si>
    <t>Kapitalni projekt: Knjige i obrazovni materijal za učenike OŠ</t>
  </si>
  <si>
    <t>T600101</t>
  </si>
  <si>
    <t>T600105</t>
  </si>
  <si>
    <t>Tekući projekt: Pomoćnici u nastavi VI</t>
  </si>
  <si>
    <t>67 Prihodi iz nadležnog proračuna i od HZZOa temeljem ugovornih obveza</t>
  </si>
  <si>
    <t>671 Prihodi iz nadležnog proračuna za financiranje redovne djelatnosti proračunskog korisnika</t>
  </si>
  <si>
    <t>6711 Prihodi iz nadležnog proračuna za financiranje rashoda poslovanja</t>
  </si>
  <si>
    <t>6712 Prihodi iz nadležnog proračuna za financiranje rashoda za nabavu nefinancijske imovine</t>
  </si>
  <si>
    <t>Izvještaj o izvršenju financijskog plana</t>
  </si>
  <si>
    <t>68 Kazne, upravne mjere i ostali prihodi</t>
  </si>
  <si>
    <t>683 Ostali prihodi</t>
  </si>
  <si>
    <t>6831 Ostali prihodi nagrade</t>
  </si>
  <si>
    <t>Izvor 9.0. VP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</si>
</sst>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n_-;\-* #,##0.00\ _k_n_-;_-* &quot;-&quot;??\ _k_n_-;_-@_-"/>
    <numFmt numFmtId="164" formatCode="0.00##\%"/>
    <numFmt numFmtId="165" formatCode="d\.m\.yyyy"/>
    <numFmt numFmtId="166" formatCode="0.00\%"/>
    <numFmt numFmtId="167" formatCode="0.00#\%"/>
  </numFmts>
  <fonts count="40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35" fillId="0" borderId="0" applyFont="0" applyFill="0" applyBorder="0" applyAlignment="0" applyProtection="0"/>
  </cellStyleXfs>
  <cellXfs count="157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43" fontId="0" fillId="0" borderId="0" xfId="1" applyNumberFormat="1" applyFont="1"/>
    <xf numFmtId="0" fontId="0" fillId="0" borderId="0" xfId="0" applyAlignment="1"/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5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4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right"/>
    </xf>
    <xf numFmtId="166" fontId="0" fillId="0" borderId="0" xfId="0" applyNumberFormat="1"/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6" fontId="36" fillId="4" borderId="1" xfId="0" applyNumberFormat="1" applyFont="1" applyFill="1" applyBorder="1" applyAlignment="1">
      <alignment horizontal="right"/>
    </xf>
    <xf numFmtId="166" fontId="37" fillId="0" borderId="0" xfId="0" applyNumberFormat="1" applyFont="1"/>
    <xf numFmtId="4" fontId="0" fillId="4" borderId="1" xfId="0" applyNumberFormat="1" applyFont="1" applyFill="1" applyBorder="1" applyAlignment="1">
      <alignment horizontal="right"/>
    </xf>
    <xf numFmtId="0" fontId="36" fillId="0" borderId="0" xfId="0" applyFont="1" applyFill="1"/>
    <xf numFmtId="0" fontId="37" fillId="0" borderId="0" xfId="0" applyFont="1" applyFill="1"/>
    <xf numFmtId="0" fontId="36" fillId="0" borderId="0" xfId="0" applyFont="1"/>
    <xf numFmtId="0" fontId="37" fillId="0" borderId="0" xfId="0" applyFont="1"/>
    <xf numFmtId="0" fontId="6" fillId="2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5" borderId="1" xfId="0" applyNumberFormat="1" applyFont="1" applyFill="1" applyBorder="1" applyAlignment="1">
      <alignment horizontal="center"/>
    </xf>
    <xf numFmtId="0" fontId="8" fillId="21" borderId="1" xfId="0" applyNumberFormat="1" applyFont="1" applyFill="1" applyBorder="1" applyAlignment="1">
      <alignment horizontal="center"/>
    </xf>
    <xf numFmtId="0" fontId="8" fillId="21" borderId="0" xfId="0" applyFont="1" applyFill="1"/>
    <xf numFmtId="0" fontId="0" fillId="21" borderId="1" xfId="0" applyNumberFormat="1" applyFont="1" applyFill="1" applyBorder="1" applyAlignment="1">
      <alignment horizontal="center"/>
    </xf>
    <xf numFmtId="0" fontId="0" fillId="21" borderId="0" xfId="0" applyFill="1"/>
    <xf numFmtId="166" fontId="5" fillId="4" borderId="1" xfId="0" applyNumberFormat="1" applyFont="1" applyFill="1" applyBorder="1" applyAlignment="1">
      <alignment horizontal="right"/>
    </xf>
    <xf numFmtId="0" fontId="5" fillId="0" borderId="0" xfId="0" applyFont="1"/>
    <xf numFmtId="4" fontId="5" fillId="4" borderId="1" xfId="0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166" fontId="38" fillId="4" borderId="1" xfId="0" applyNumberFormat="1" applyFont="1" applyFill="1" applyBorder="1" applyAlignment="1">
      <alignment horizontal="right"/>
    </xf>
    <xf numFmtId="166" fontId="39" fillId="0" borderId="0" xfId="0" applyNumberFormat="1" applyFont="1"/>
    <xf numFmtId="0" fontId="36" fillId="4" borderId="1" xfId="0" applyFont="1" applyFill="1" applyBorder="1"/>
    <xf numFmtId="4" fontId="0" fillId="0" borderId="1" xfId="0" applyNumberFormat="1" applyFont="1" applyFill="1" applyBorder="1" applyAlignment="1">
      <alignment horizontal="right"/>
    </xf>
    <xf numFmtId="166" fontId="36" fillId="0" borderId="1" xfId="0" applyNumberFormat="1" applyFont="1" applyFill="1" applyBorder="1" applyAlignment="1">
      <alignment horizontal="right"/>
    </xf>
    <xf numFmtId="166" fontId="37" fillId="0" borderId="0" xfId="0" applyNumberFormat="1" applyFont="1" applyFill="1"/>
    <xf numFmtId="166" fontId="12" fillId="5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3" fillId="21" borderId="1" xfId="0" applyNumberFormat="1" applyFont="1" applyFill="1" applyBorder="1" applyAlignment="1">
      <alignment horizontal="center"/>
    </xf>
    <xf numFmtId="0" fontId="13" fillId="21" borderId="0" xfId="0" applyFont="1" applyFill="1"/>
    <xf numFmtId="0" fontId="10" fillId="6" borderId="1" xfId="0" applyNumberFormat="1" applyFont="1" applyFill="1" applyBorder="1"/>
    <xf numFmtId="4" fontId="10" fillId="6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0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0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6" borderId="1" xfId="0" applyNumberFormat="1" applyFont="1" applyFill="1" applyBorder="1" applyAlignment="1">
      <alignment horizontal="right"/>
    </xf>
    <xf numFmtId="10" fontId="0" fillId="0" borderId="0" xfId="0" applyNumberFormat="1"/>
    <xf numFmtId="0" fontId="1" fillId="7" borderId="1" xfId="0" applyNumberFormat="1" applyFont="1" applyFill="1" applyBorder="1"/>
    <xf numFmtId="4" fontId="1" fillId="7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/>
    <xf numFmtId="4" fontId="11" fillId="7" borderId="1" xfId="0" applyNumberFormat="1" applyFont="1" applyFill="1" applyBorder="1" applyAlignment="1">
      <alignment horizontal="right"/>
    </xf>
    <xf numFmtId="10" fontId="1" fillId="22" borderId="1" xfId="0" applyNumberFormat="1" applyFont="1" applyFill="1" applyBorder="1" applyAlignment="1">
      <alignment horizontal="right"/>
    </xf>
    <xf numFmtId="164" fontId="11" fillId="7" borderId="1" xfId="0" applyNumberFormat="1" applyFont="1" applyFill="1" applyBorder="1" applyAlignment="1">
      <alignment horizontal="right"/>
    </xf>
    <xf numFmtId="0" fontId="38" fillId="6" borderId="1" xfId="0" applyNumberFormat="1" applyFont="1" applyFill="1" applyBorder="1"/>
    <xf numFmtId="4" fontId="38" fillId="6" borderId="1" xfId="0" applyNumberFormat="1" applyFont="1" applyFill="1" applyBorder="1" applyAlignment="1">
      <alignment horizontal="right"/>
    </xf>
    <xf numFmtId="164" fontId="38" fillId="6" borderId="1" xfId="0" applyNumberFormat="1" applyFont="1" applyFill="1" applyBorder="1" applyAlignment="1">
      <alignment horizontal="right"/>
    </xf>
    <xf numFmtId="166" fontId="38" fillId="6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left"/>
    </xf>
    <xf numFmtId="10" fontId="0" fillId="22" borderId="0" xfId="0" applyNumberFormat="1" applyFill="1"/>
    <xf numFmtId="166" fontId="10" fillId="6" borderId="1" xfId="0" applyNumberFormat="1" applyFont="1" applyFill="1" applyBorder="1" applyAlignment="1">
      <alignment horizontal="right"/>
    </xf>
    <xf numFmtId="0" fontId="18" fillId="21" borderId="1" xfId="0" applyNumberFormat="1" applyFont="1" applyFill="1" applyBorder="1" applyAlignment="1">
      <alignment horizontal="center"/>
    </xf>
    <xf numFmtId="0" fontId="18" fillId="21" borderId="0" xfId="0" applyFont="1" applyFill="1"/>
    <xf numFmtId="0" fontId="16" fillId="8" borderId="0" xfId="0" applyFont="1" applyFill="1" applyAlignment="1">
      <alignment horizontal="center"/>
    </xf>
    <xf numFmtId="0" fontId="17" fillId="9" borderId="1" xfId="0" applyNumberFormat="1" applyFont="1" applyFill="1" applyBorder="1"/>
    <xf numFmtId="4" fontId="17" fillId="9" borderId="1" xfId="0" applyNumberFormat="1" applyFont="1" applyFill="1" applyBorder="1" applyAlignment="1">
      <alignment horizontal="right"/>
    </xf>
    <xf numFmtId="167" fontId="17" fillId="9" borderId="1" xfId="0" applyNumberFormat="1" applyFont="1" applyFill="1" applyBorder="1" applyAlignment="1">
      <alignment horizontal="right"/>
    </xf>
    <xf numFmtId="167" fontId="0" fillId="0" borderId="0" xfId="0" applyNumberFormat="1"/>
    <xf numFmtId="166" fontId="17" fillId="9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5" fillId="11" borderId="1" xfId="0" applyNumberFormat="1" applyFont="1" applyFill="1" applyBorder="1"/>
    <xf numFmtId="4" fontId="15" fillId="11" borderId="1" xfId="0" applyNumberFormat="1" applyFont="1" applyFill="1" applyBorder="1" applyAlignment="1">
      <alignment horizontal="right"/>
    </xf>
    <xf numFmtId="166" fontId="15" fillId="11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/>
    <xf numFmtId="4" fontId="14" fillId="10" borderId="1" xfId="0" applyNumberFormat="1" applyFont="1" applyFill="1" applyBorder="1" applyAlignment="1">
      <alignment horizontal="right"/>
    </xf>
    <xf numFmtId="0" fontId="22" fillId="21" borderId="1" xfId="0" applyNumberFormat="1" applyFont="1" applyFill="1" applyBorder="1" applyAlignment="1">
      <alignment horizontal="center"/>
    </xf>
    <xf numFmtId="0" fontId="22" fillId="21" borderId="0" xfId="0" applyFont="1" applyFill="1"/>
    <xf numFmtId="0" fontId="21" fillId="2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5" borderId="1" xfId="0" applyNumberFormat="1" applyFont="1" applyFill="1" applyBorder="1"/>
    <xf numFmtId="4" fontId="20" fillId="5" borderId="1" xfId="0" applyNumberFormat="1" applyFont="1" applyFill="1" applyBorder="1" applyAlignment="1">
      <alignment horizontal="right"/>
    </xf>
    <xf numFmtId="164" fontId="20" fillId="5" borderId="1" xfId="0" applyNumberFormat="1" applyFont="1" applyFill="1" applyBorder="1" applyAlignment="1">
      <alignment horizontal="right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0" fontId="27" fillId="21" borderId="1" xfId="0" applyNumberFormat="1" applyFont="1" applyFill="1" applyBorder="1" applyAlignment="1">
      <alignment horizontal="center"/>
    </xf>
    <xf numFmtId="0" fontId="27" fillId="21" borderId="0" xfId="0" applyFont="1" applyFill="1"/>
    <xf numFmtId="0" fontId="23" fillId="2" borderId="0" xfId="0" applyFont="1" applyFill="1" applyAlignment="1">
      <alignment horizontal="center"/>
    </xf>
    <xf numFmtId="166" fontId="24" fillId="5" borderId="1" xfId="0" applyNumberFormat="1" applyFont="1" applyFill="1" applyBorder="1" applyAlignment="1">
      <alignment horizontal="right"/>
    </xf>
    <xf numFmtId="0" fontId="25" fillId="6" borderId="1" xfId="0" applyNumberFormat="1" applyFont="1" applyFill="1" applyBorder="1"/>
    <xf numFmtId="4" fontId="25" fillId="6" borderId="1" xfId="0" applyNumberFormat="1" applyFont="1" applyFill="1" applyBorder="1" applyAlignment="1">
      <alignment horizontal="right"/>
    </xf>
    <xf numFmtId="166" fontId="38" fillId="21" borderId="1" xfId="0" applyNumberFormat="1" applyFont="1" applyFill="1" applyBorder="1" applyAlignment="1">
      <alignment horizontal="right"/>
    </xf>
    <xf numFmtId="0" fontId="24" fillId="5" borderId="1" xfId="0" applyNumberFormat="1" applyFont="1" applyFill="1" applyBorder="1"/>
    <xf numFmtId="4" fontId="24" fillId="5" borderId="1" xfId="0" applyNumberFormat="1" applyFont="1" applyFill="1" applyBorder="1" applyAlignment="1">
      <alignment horizontal="right"/>
    </xf>
    <xf numFmtId="166" fontId="38" fillId="22" borderId="1" xfId="0" applyNumberFormat="1" applyFont="1" applyFill="1" applyBorder="1" applyAlignment="1">
      <alignment horizontal="right"/>
    </xf>
    <xf numFmtId="0" fontId="26" fillId="7" borderId="1" xfId="0" applyNumberFormat="1" applyFont="1" applyFill="1" applyBorder="1"/>
    <xf numFmtId="4" fontId="26" fillId="7" borderId="1" xfId="0" applyNumberFormat="1" applyFont="1" applyFill="1" applyBorder="1" applyAlignment="1">
      <alignment horizontal="right"/>
    </xf>
    <xf numFmtId="0" fontId="30" fillId="21" borderId="1" xfId="0" applyNumberFormat="1" applyFont="1" applyFill="1" applyBorder="1" applyAlignment="1">
      <alignment horizontal="center"/>
    </xf>
    <xf numFmtId="0" fontId="30" fillId="21" borderId="0" xfId="0" applyFont="1" applyFill="1"/>
    <xf numFmtId="0" fontId="28" fillId="8" borderId="0" xfId="0" applyFont="1" applyFill="1" applyAlignment="1">
      <alignment horizontal="center"/>
    </xf>
    <xf numFmtId="0" fontId="28" fillId="9" borderId="1" xfId="0" applyNumberFormat="1" applyFont="1" applyFill="1" applyBorder="1" applyAlignment="1">
      <alignment horizontal="left"/>
    </xf>
    <xf numFmtId="0" fontId="28" fillId="2" borderId="0" xfId="0" applyFont="1" applyFill="1"/>
    <xf numFmtId="4" fontId="28" fillId="9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/>
    </xf>
    <xf numFmtId="4" fontId="29" fillId="15" borderId="1" xfId="0" applyNumberFormat="1" applyFont="1" applyFill="1" applyBorder="1" applyAlignment="1">
      <alignment horizontal="right"/>
    </xf>
    <xf numFmtId="164" fontId="29" fillId="15" borderId="1" xfId="0" applyNumberFormat="1" applyFont="1" applyFill="1" applyBorder="1" applyAlignment="1">
      <alignment horizontal="right"/>
    </xf>
    <xf numFmtId="0" fontId="29" fillId="16" borderId="1" xfId="0" applyNumberFormat="1" applyFont="1" applyFill="1" applyBorder="1" applyAlignment="1">
      <alignment horizontal="left"/>
    </xf>
    <xf numFmtId="0" fontId="29" fillId="13" borderId="0" xfId="0" applyFont="1" applyFill="1"/>
    <xf numFmtId="4" fontId="29" fillId="16" borderId="1" xfId="0" applyNumberFormat="1" applyFont="1" applyFill="1" applyBorder="1" applyAlignment="1">
      <alignment horizontal="right"/>
    </xf>
    <xf numFmtId="164" fontId="29" fillId="16" borderId="1" xfId="0" applyNumberFormat="1" applyFont="1" applyFill="1" applyBorder="1" applyAlignment="1">
      <alignment horizontal="right"/>
    </xf>
    <xf numFmtId="0" fontId="29" fillId="15" borderId="1" xfId="0" applyNumberFormat="1" applyFont="1" applyFill="1" applyBorder="1" applyAlignment="1">
      <alignment horizontal="left"/>
    </xf>
    <xf numFmtId="0" fontId="29" fillId="12" borderId="0" xfId="0" applyFont="1" applyFill="1"/>
    <xf numFmtId="4" fontId="29" fillId="17" borderId="1" xfId="0" applyNumberFormat="1" applyFont="1" applyFill="1" applyBorder="1" applyAlignment="1">
      <alignment horizontal="right"/>
    </xf>
    <xf numFmtId="164" fontId="29" fillId="17" borderId="1" xfId="0" applyNumberFormat="1" applyFont="1" applyFill="1" applyBorder="1" applyAlignment="1">
      <alignment horizontal="right"/>
    </xf>
    <xf numFmtId="0" fontId="29" fillId="17" borderId="1" xfId="0" applyNumberFormat="1" applyFont="1" applyFill="1" applyBorder="1" applyAlignment="1">
      <alignment horizontal="left"/>
    </xf>
    <xf numFmtId="0" fontId="29" fillId="14" borderId="0" xfId="0" applyFont="1" applyFill="1"/>
    <xf numFmtId="0" fontId="31" fillId="8" borderId="0" xfId="0" applyFont="1" applyFill="1" applyAlignment="1">
      <alignment horizontal="center"/>
    </xf>
    <xf numFmtId="0" fontId="31" fillId="18" borderId="1" xfId="0" applyNumberFormat="1" applyFont="1" applyFill="1" applyBorder="1" applyAlignment="1">
      <alignment horizontal="left"/>
    </xf>
    <xf numFmtId="0" fontId="34" fillId="21" borderId="1" xfId="0" applyNumberFormat="1" applyFont="1" applyFill="1" applyBorder="1" applyAlignment="1">
      <alignment horizontal="center"/>
    </xf>
    <xf numFmtId="0" fontId="34" fillId="21" borderId="0" xfId="0" applyFont="1" applyFill="1"/>
    <xf numFmtId="164" fontId="32" fillId="9" borderId="1" xfId="0" applyNumberFormat="1" applyFont="1" applyFill="1" applyBorder="1" applyAlignment="1">
      <alignment horizontal="right"/>
    </xf>
    <xf numFmtId="0" fontId="31" fillId="17" borderId="1" xfId="0" applyNumberFormat="1" applyFont="1" applyFill="1" applyBorder="1" applyAlignment="1">
      <alignment horizontal="left"/>
    </xf>
    <xf numFmtId="4" fontId="31" fillId="17" borderId="1" xfId="0" applyNumberFormat="1" applyFont="1" applyFill="1" applyBorder="1" applyAlignment="1">
      <alignment horizontal="right"/>
    </xf>
    <xf numFmtId="164" fontId="31" fillId="17" borderId="1" xfId="0" applyNumberFormat="1" applyFont="1" applyFill="1" applyBorder="1" applyAlignment="1">
      <alignment horizontal="right"/>
    </xf>
    <xf numFmtId="0" fontId="32" fillId="9" borderId="1" xfId="0" applyNumberFormat="1" applyFont="1" applyFill="1" applyBorder="1" applyAlignment="1">
      <alignment horizontal="left"/>
    </xf>
    <xf numFmtId="4" fontId="32" fillId="9" borderId="1" xfId="0" applyNumberFormat="1" applyFont="1" applyFill="1" applyBorder="1" applyAlignment="1">
      <alignment horizontal="right"/>
    </xf>
    <xf numFmtId="164" fontId="33" fillId="19" borderId="1" xfId="0" applyNumberFormat="1" applyFont="1" applyFill="1" applyBorder="1" applyAlignment="1">
      <alignment horizontal="right"/>
    </xf>
    <xf numFmtId="0" fontId="33" fillId="19" borderId="1" xfId="0" applyNumberFormat="1" applyFont="1" applyFill="1" applyBorder="1" applyAlignment="1">
      <alignment horizontal="left"/>
    </xf>
    <xf numFmtId="4" fontId="33" fillId="19" borderId="1" xfId="0" applyNumberFormat="1" applyFont="1" applyFill="1" applyBorder="1" applyAlignment="1">
      <alignment horizontal="right"/>
    </xf>
    <xf numFmtId="4" fontId="31" fillId="7" borderId="1" xfId="0" applyNumberFormat="1" applyFont="1" applyFill="1" applyBorder="1" applyAlignment="1">
      <alignment horizontal="right"/>
    </xf>
    <xf numFmtId="164" fontId="31" fillId="7" borderId="1" xfId="0" applyNumberFormat="1" applyFont="1" applyFill="1" applyBorder="1" applyAlignment="1">
      <alignment horizontal="right"/>
    </xf>
    <xf numFmtId="0" fontId="31" fillId="7" borderId="1" xfId="0" applyNumberFormat="1" applyFont="1" applyFill="1" applyBorder="1" applyAlignment="1">
      <alignment horizontal="left"/>
    </xf>
    <xf numFmtId="4" fontId="31" fillId="20" borderId="1" xfId="0" applyNumberFormat="1" applyFont="1" applyFill="1" applyBorder="1" applyAlignment="1">
      <alignment horizontal="right"/>
    </xf>
    <xf numFmtId="164" fontId="31" fillId="20" borderId="1" xfId="0" applyNumberFormat="1" applyFont="1" applyFill="1" applyBorder="1" applyAlignment="1">
      <alignment horizontal="right"/>
    </xf>
    <xf numFmtId="0" fontId="31" fillId="20" borderId="1" xfId="0" applyNumberFormat="1" applyFont="1" applyFill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zoomScaleNormal="100" zoomScaleSheetLayoutView="100" workbookViewId="0">
      <selection activeCell="A6" sqref="A6:U6"/>
    </sheetView>
  </sheetViews>
  <sheetFormatPr defaultRowHeight="15" x14ac:dyDescent="0.25"/>
  <cols>
    <col min="8" max="8" width="2.85546875" customWidth="1"/>
    <col min="10" max="10" width="2" customWidth="1"/>
    <col min="11" max="11" width="6.5703125" customWidth="1"/>
    <col min="12" max="12" width="4" customWidth="1"/>
    <col min="21" max="21" width="6.140625" customWidth="1"/>
    <col min="22" max="22" width="6.7109375" customWidth="1"/>
    <col min="23" max="23" width="6.140625" customWidth="1"/>
    <col min="24" max="24" width="7.140625" customWidth="1"/>
    <col min="25" max="25" width="1.42578125" customWidth="1"/>
  </cols>
  <sheetData>
    <row r="1" spans="1:25" x14ac:dyDescent="0.25">
      <c r="A1" s="17" t="s">
        <v>0</v>
      </c>
      <c r="B1" s="17"/>
      <c r="C1" s="17"/>
      <c r="D1" s="17"/>
      <c r="E1" s="17"/>
    </row>
    <row r="2" spans="1:25" x14ac:dyDescent="0.25">
      <c r="A2" s="18" t="s">
        <v>2</v>
      </c>
      <c r="B2" s="18"/>
      <c r="C2" s="1"/>
      <c r="D2" s="3"/>
    </row>
    <row r="3" spans="1:25" x14ac:dyDescent="0.25">
      <c r="A3" s="18" t="s">
        <v>4</v>
      </c>
      <c r="B3" s="18"/>
    </row>
    <row r="4" spans="1:25" x14ac:dyDescent="0.25">
      <c r="A4" s="18" t="s">
        <v>5</v>
      </c>
      <c r="B4" s="18"/>
    </row>
    <row r="5" spans="1:25" x14ac:dyDescent="0.25">
      <c r="A5" s="18" t="s">
        <v>6</v>
      </c>
      <c r="B5" s="18"/>
    </row>
    <row r="6" spans="1:25" s="4" customFormat="1" ht="18.75" x14ac:dyDescent="0.3">
      <c r="A6" s="22" t="s">
        <v>325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5" x14ac:dyDescent="0.2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5" x14ac:dyDescent="0.25">
      <c r="A8" s="26" t="s">
        <v>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10" spans="1:25" x14ac:dyDescent="0.25">
      <c r="A10" s="19" t="s">
        <v>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 t="s">
        <v>10</v>
      </c>
      <c r="N10" s="18"/>
      <c r="O10" s="19" t="s">
        <v>11</v>
      </c>
      <c r="P10" s="18"/>
      <c r="Q10" s="19" t="s">
        <v>12</v>
      </c>
      <c r="R10" s="18"/>
      <c r="S10" s="19" t="s">
        <v>13</v>
      </c>
      <c r="T10" s="18"/>
      <c r="U10" s="19" t="s">
        <v>14</v>
      </c>
      <c r="V10" s="18"/>
      <c r="W10" s="19" t="s">
        <v>15</v>
      </c>
      <c r="X10" s="18"/>
    </row>
    <row r="11" spans="1:25" x14ac:dyDescent="0.25">
      <c r="A11" s="20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1" t="s">
        <v>17</v>
      </c>
      <c r="N11" s="18"/>
      <c r="O11" s="21" t="s">
        <v>18</v>
      </c>
      <c r="P11" s="18"/>
      <c r="Q11" s="21" t="s">
        <v>19</v>
      </c>
      <c r="R11" s="18"/>
      <c r="S11" s="21" t="s">
        <v>20</v>
      </c>
      <c r="T11" s="18"/>
      <c r="U11" s="21" t="s">
        <v>21</v>
      </c>
      <c r="V11" s="18"/>
      <c r="W11" s="21" t="s">
        <v>22</v>
      </c>
      <c r="X11" s="18"/>
    </row>
    <row r="12" spans="1:25" x14ac:dyDescent="0.25">
      <c r="A12" s="29" t="s">
        <v>23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0">
        <v>1121903.98</v>
      </c>
      <c r="N12" s="18"/>
      <c r="O12" s="30">
        <v>1197383</v>
      </c>
      <c r="P12" s="18"/>
      <c r="Q12" s="30">
        <f>Q14-Q13</f>
        <v>1396387</v>
      </c>
      <c r="R12" s="18"/>
      <c r="S12" s="30">
        <v>1370194.79</v>
      </c>
      <c r="T12" s="18"/>
      <c r="U12" s="27">
        <f>S12/M12*100</f>
        <v>122.13119967717736</v>
      </c>
      <c r="V12" s="28"/>
      <c r="W12" s="27">
        <f>S12/Q12*100</f>
        <v>98.12428717826792</v>
      </c>
      <c r="X12" s="28"/>
      <c r="Y12" s="13"/>
    </row>
    <row r="13" spans="1:25" x14ac:dyDescent="0.25">
      <c r="A13" s="29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0">
        <v>254.24</v>
      </c>
      <c r="N13" s="18"/>
      <c r="O13" s="30">
        <v>531</v>
      </c>
      <c r="P13" s="18"/>
      <c r="Q13" s="30">
        <v>531</v>
      </c>
      <c r="R13" s="18"/>
      <c r="S13" s="30">
        <v>224.37</v>
      </c>
      <c r="T13" s="18"/>
      <c r="U13" s="27">
        <f t="shared" ref="U13:U18" si="0">S13/M13*100</f>
        <v>88.251258653241024</v>
      </c>
      <c r="V13" s="28"/>
      <c r="W13" s="27">
        <f t="shared" ref="W13:W18" si="1">S13/Q13*100</f>
        <v>42.254237288135592</v>
      </c>
      <c r="X13" s="28"/>
      <c r="Y13" s="13"/>
    </row>
    <row r="14" spans="1:25" x14ac:dyDescent="0.25">
      <c r="A14" s="29" t="s">
        <v>25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0">
        <f>M12+M13</f>
        <v>1122158.22</v>
      </c>
      <c r="N14" s="18"/>
      <c r="O14" s="30">
        <f t="shared" ref="O14" si="2">O12+O13</f>
        <v>1197914</v>
      </c>
      <c r="P14" s="18"/>
      <c r="Q14" s="30">
        <v>1396918</v>
      </c>
      <c r="R14" s="18"/>
      <c r="S14" s="30">
        <f>S12+S13</f>
        <v>1370419.1600000001</v>
      </c>
      <c r="T14" s="18"/>
      <c r="U14" s="27">
        <f t="shared" si="0"/>
        <v>122.12352372199351</v>
      </c>
      <c r="V14" s="28"/>
      <c r="W14" s="27">
        <f t="shared" si="1"/>
        <v>98.103049713726946</v>
      </c>
      <c r="X14" s="28"/>
      <c r="Y14" s="13"/>
    </row>
    <row r="15" spans="1:25" x14ac:dyDescent="0.25">
      <c r="A15" s="29" t="s">
        <v>26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0">
        <v>1149600.81</v>
      </c>
      <c r="N15" s="18"/>
      <c r="O15" s="30">
        <v>1190083</v>
      </c>
      <c r="P15" s="18"/>
      <c r="Q15" s="30">
        <v>1365438</v>
      </c>
      <c r="R15" s="18"/>
      <c r="S15" s="30">
        <v>1326638.21</v>
      </c>
      <c r="T15" s="18"/>
      <c r="U15" s="27">
        <f t="shared" si="0"/>
        <v>115.39990216256022</v>
      </c>
      <c r="V15" s="28"/>
      <c r="W15" s="27">
        <f t="shared" si="1"/>
        <v>97.158436340573502</v>
      </c>
      <c r="X15" s="28"/>
      <c r="Y15" s="13"/>
    </row>
    <row r="16" spans="1:25" x14ac:dyDescent="0.25">
      <c r="A16" s="29" t="s">
        <v>27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0">
        <v>4965.28</v>
      </c>
      <c r="N16" s="18"/>
      <c r="O16" s="30">
        <v>7831</v>
      </c>
      <c r="P16" s="18"/>
      <c r="Q16" s="30">
        <v>52286</v>
      </c>
      <c r="R16" s="18"/>
      <c r="S16" s="30">
        <v>50876.81</v>
      </c>
      <c r="T16" s="18"/>
      <c r="U16" s="27">
        <f t="shared" si="0"/>
        <v>1024.6513791770051</v>
      </c>
      <c r="V16" s="28"/>
      <c r="W16" s="27">
        <f t="shared" si="1"/>
        <v>97.304842596488541</v>
      </c>
      <c r="X16" s="28"/>
      <c r="Y16" s="13"/>
    </row>
    <row r="17" spans="1:25" x14ac:dyDescent="0.25">
      <c r="A17" s="29" t="s">
        <v>28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0">
        <v>1154566.0900000001</v>
      </c>
      <c r="N17" s="18"/>
      <c r="O17" s="30">
        <v>1197914</v>
      </c>
      <c r="P17" s="18"/>
      <c r="Q17" s="30">
        <v>1417724</v>
      </c>
      <c r="R17" s="18"/>
      <c r="S17" s="30">
        <v>1377515.02</v>
      </c>
      <c r="T17" s="18"/>
      <c r="U17" s="27">
        <f t="shared" si="0"/>
        <v>119.31019210862151</v>
      </c>
      <c r="V17" s="28"/>
      <c r="W17" s="27">
        <f t="shared" si="1"/>
        <v>97.163835838287284</v>
      </c>
      <c r="X17" s="28"/>
      <c r="Y17" s="13"/>
    </row>
    <row r="18" spans="1:25" x14ac:dyDescent="0.25">
      <c r="A18" s="29" t="s">
        <v>29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30">
        <f>M14-M17</f>
        <v>-32407.870000000112</v>
      </c>
      <c r="N18" s="18"/>
      <c r="O18" s="30">
        <f t="shared" ref="O18" si="3">O14-O17</f>
        <v>0</v>
      </c>
      <c r="P18" s="18"/>
      <c r="Q18" s="30">
        <f>Q14-Q17</f>
        <v>-20806</v>
      </c>
      <c r="R18" s="18"/>
      <c r="S18" s="30">
        <f>S14-S17</f>
        <v>-7095.8599999998696</v>
      </c>
      <c r="T18" s="18"/>
      <c r="U18" s="27">
        <f t="shared" si="0"/>
        <v>21.895484029033209</v>
      </c>
      <c r="V18" s="28"/>
      <c r="W18" s="27">
        <f t="shared" si="1"/>
        <v>34.104873594154903</v>
      </c>
      <c r="X18" s="28"/>
      <c r="Y18" s="13"/>
    </row>
    <row r="19" spans="1:25" x14ac:dyDescent="0.25">
      <c r="A19" s="20" t="s">
        <v>30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0" t="s">
        <v>8</v>
      </c>
      <c r="N19" s="18"/>
      <c r="O19" s="20" t="s">
        <v>8</v>
      </c>
      <c r="P19" s="18"/>
      <c r="Q19" s="20" t="s">
        <v>8</v>
      </c>
      <c r="R19" s="18"/>
      <c r="S19" s="20" t="s">
        <v>8</v>
      </c>
      <c r="T19" s="18"/>
      <c r="U19" s="20" t="s">
        <v>8</v>
      </c>
      <c r="V19" s="18"/>
      <c r="W19" s="20" t="s">
        <v>8</v>
      </c>
      <c r="X19" s="18"/>
      <c r="Y19" s="13"/>
    </row>
    <row r="20" spans="1:25" x14ac:dyDescent="0.25">
      <c r="A20" s="29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30">
        <v>0</v>
      </c>
      <c r="N20" s="18"/>
      <c r="O20" s="30">
        <v>0</v>
      </c>
      <c r="P20" s="18"/>
      <c r="Q20" s="30">
        <v>0</v>
      </c>
      <c r="R20" s="18"/>
      <c r="S20" s="30">
        <v>0</v>
      </c>
      <c r="T20" s="18"/>
      <c r="U20" s="31" t="s">
        <v>8</v>
      </c>
      <c r="V20" s="18"/>
      <c r="W20" s="31" t="s">
        <v>8</v>
      </c>
      <c r="X20" s="18"/>
      <c r="Y20" s="13">
        <v>0</v>
      </c>
    </row>
    <row r="21" spans="1:25" x14ac:dyDescent="0.25">
      <c r="A21" s="29" t="s">
        <v>32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30">
        <v>0</v>
      </c>
      <c r="N21" s="18"/>
      <c r="O21" s="30">
        <v>0</v>
      </c>
      <c r="P21" s="18"/>
      <c r="Q21" s="30">
        <v>0</v>
      </c>
      <c r="R21" s="18"/>
      <c r="S21" s="30">
        <v>0</v>
      </c>
      <c r="T21" s="18"/>
      <c r="U21" s="31" t="s">
        <v>8</v>
      </c>
      <c r="V21" s="18"/>
      <c r="W21" s="31" t="s">
        <v>8</v>
      </c>
      <c r="X21" s="18"/>
      <c r="Y21" s="13">
        <v>0</v>
      </c>
    </row>
    <row r="22" spans="1:25" x14ac:dyDescent="0.25">
      <c r="A22" s="29" t="s">
        <v>33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30">
        <v>0</v>
      </c>
      <c r="N22" s="18"/>
      <c r="O22" s="30">
        <v>0</v>
      </c>
      <c r="P22" s="18"/>
      <c r="Q22" s="30">
        <v>0</v>
      </c>
      <c r="R22" s="18"/>
      <c r="S22" s="30">
        <v>0</v>
      </c>
      <c r="T22" s="18"/>
      <c r="U22" s="31">
        <v>0</v>
      </c>
      <c r="V22" s="18"/>
      <c r="W22" s="31">
        <v>0</v>
      </c>
      <c r="X22" s="18"/>
      <c r="Y22" s="13">
        <v>0</v>
      </c>
    </row>
    <row r="23" spans="1:25" x14ac:dyDescent="0.25">
      <c r="A23" s="29" t="s">
        <v>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30">
        <v>48633.440000000002</v>
      </c>
      <c r="N23" s="18"/>
      <c r="O23" s="30">
        <v>0</v>
      </c>
      <c r="P23" s="18"/>
      <c r="Q23" s="30">
        <v>0</v>
      </c>
      <c r="R23" s="18"/>
      <c r="S23" s="30">
        <v>16225.57</v>
      </c>
      <c r="T23" s="18"/>
      <c r="U23" s="31" t="s">
        <v>8</v>
      </c>
      <c r="V23" s="18"/>
      <c r="W23" s="31" t="s">
        <v>8</v>
      </c>
      <c r="X23" s="18"/>
      <c r="Y23" s="13"/>
    </row>
    <row r="24" spans="1:25" x14ac:dyDescent="0.25">
      <c r="A24" s="29" t="s">
        <v>35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30">
        <v>32407.87</v>
      </c>
      <c r="N24" s="18"/>
      <c r="O24" s="30">
        <v>0</v>
      </c>
      <c r="P24" s="18"/>
      <c r="Q24" s="30">
        <v>20806</v>
      </c>
      <c r="R24" s="18"/>
      <c r="S24" s="30">
        <v>-7095.86</v>
      </c>
      <c r="T24" s="18"/>
      <c r="U24" s="31">
        <v>0</v>
      </c>
      <c r="V24" s="18"/>
      <c r="W24" s="31">
        <v>0</v>
      </c>
      <c r="X24" s="18"/>
      <c r="Y24" s="13"/>
    </row>
    <row r="25" spans="1:25" x14ac:dyDescent="0.25">
      <c r="A25" s="20" t="s">
        <v>36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0" t="s">
        <v>8</v>
      </c>
      <c r="N25" s="18"/>
      <c r="O25" s="20" t="s">
        <v>8</v>
      </c>
      <c r="P25" s="18"/>
      <c r="Q25" s="20" t="s">
        <v>8</v>
      </c>
      <c r="R25" s="18"/>
      <c r="S25" s="20" t="s">
        <v>8</v>
      </c>
      <c r="T25" s="18"/>
      <c r="U25" s="20" t="s">
        <v>8</v>
      </c>
      <c r="V25" s="18"/>
      <c r="W25" s="20" t="s">
        <v>8</v>
      </c>
      <c r="X25" s="18"/>
      <c r="Y25" s="13"/>
    </row>
    <row r="26" spans="1:25" x14ac:dyDescent="0.25">
      <c r="A26" s="29" t="s">
        <v>37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30">
        <v>16225.57</v>
      </c>
      <c r="N26" s="18"/>
      <c r="O26" s="30">
        <v>0</v>
      </c>
      <c r="P26" s="18"/>
      <c r="Q26" s="30">
        <f>Q23+Q24</f>
        <v>20806</v>
      </c>
      <c r="R26" s="18"/>
      <c r="S26" s="30">
        <f>S23+S24</f>
        <v>9129.7099999999991</v>
      </c>
      <c r="T26" s="18"/>
      <c r="U26" s="27">
        <f>S26/M26*100</f>
        <v>56.267422346333596</v>
      </c>
      <c r="V26" s="28"/>
      <c r="W26" s="27">
        <f>S26/Q26*100</f>
        <v>43.880178794578484</v>
      </c>
      <c r="X26" s="28"/>
      <c r="Y26" s="13"/>
    </row>
  </sheetData>
  <mergeCells count="127">
    <mergeCell ref="U26:V26"/>
    <mergeCell ref="W26:X26"/>
    <mergeCell ref="A26:L26"/>
    <mergeCell ref="M26:N26"/>
    <mergeCell ref="O26:P26"/>
    <mergeCell ref="Q26:R26"/>
    <mergeCell ref="S26:T26"/>
    <mergeCell ref="U24:V24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O24:P24"/>
    <mergeCell ref="Q24:R24"/>
    <mergeCell ref="S24:T24"/>
    <mergeCell ref="U22:V22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O22:P22"/>
    <mergeCell ref="Q22:R22"/>
    <mergeCell ref="S22:T22"/>
    <mergeCell ref="U20:V20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O20:P20"/>
    <mergeCell ref="Q20:R20"/>
    <mergeCell ref="S20:T20"/>
    <mergeCell ref="U18:V18"/>
    <mergeCell ref="W18:X18"/>
    <mergeCell ref="A19:L19"/>
    <mergeCell ref="M19:N19"/>
    <mergeCell ref="O19:P19"/>
    <mergeCell ref="Q19:R19"/>
    <mergeCell ref="S19:T19"/>
    <mergeCell ref="U19:V19"/>
    <mergeCell ref="W19:X19"/>
    <mergeCell ref="A18:L18"/>
    <mergeCell ref="M18:N18"/>
    <mergeCell ref="O18:P18"/>
    <mergeCell ref="Q18:R18"/>
    <mergeCell ref="S18:T18"/>
    <mergeCell ref="U16:V16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O16:P16"/>
    <mergeCell ref="Q16:R16"/>
    <mergeCell ref="S16:T16"/>
    <mergeCell ref="U14:V14"/>
    <mergeCell ref="W14:X14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O14:P14"/>
    <mergeCell ref="Q14:R14"/>
    <mergeCell ref="S14:T14"/>
    <mergeCell ref="U12:V12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A1:E1"/>
    <mergeCell ref="A2:B2"/>
    <mergeCell ref="A3:B3"/>
    <mergeCell ref="A4:B4"/>
    <mergeCell ref="A5:B5"/>
    <mergeCell ref="W10:X10"/>
    <mergeCell ref="A11:L11"/>
    <mergeCell ref="M11:N11"/>
    <mergeCell ref="O11:P11"/>
    <mergeCell ref="Q11:R11"/>
    <mergeCell ref="S11:T11"/>
    <mergeCell ref="U11:V11"/>
    <mergeCell ref="W11:X11"/>
    <mergeCell ref="A6:U6"/>
    <mergeCell ref="A7:U7"/>
    <mergeCell ref="A8:U8"/>
    <mergeCell ref="A10:L10"/>
    <mergeCell ref="M10:N10"/>
    <mergeCell ref="O10:P10"/>
    <mergeCell ref="Q10:R10"/>
    <mergeCell ref="S10:T10"/>
    <mergeCell ref="U10:V10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1"/>
  <sheetViews>
    <sheetView tabSelected="1" topLeftCell="A4" zoomScaleNormal="100" zoomScaleSheetLayoutView="100" workbookViewId="0">
      <selection activeCell="O26" sqref="O26:P26"/>
    </sheetView>
  </sheetViews>
  <sheetFormatPr defaultRowHeight="15" x14ac:dyDescent="0.25"/>
  <sheetData>
    <row r="1" spans="1:24" x14ac:dyDescent="0.25">
      <c r="A1" s="18" t="s">
        <v>0</v>
      </c>
      <c r="B1" s="18"/>
      <c r="C1" s="1" t="s">
        <v>1</v>
      </c>
      <c r="D1" s="2">
        <v>45364.478296620371</v>
      </c>
    </row>
    <row r="2" spans="1:24" x14ac:dyDescent="0.25">
      <c r="A2" s="18" t="s">
        <v>2</v>
      </c>
      <c r="B2" s="18"/>
      <c r="C2" s="1" t="s">
        <v>3</v>
      </c>
      <c r="D2" s="3">
        <v>45364.478296620371</v>
      </c>
    </row>
    <row r="3" spans="1:24" x14ac:dyDescent="0.25">
      <c r="A3" s="18" t="s">
        <v>4</v>
      </c>
      <c r="B3" s="18"/>
    </row>
    <row r="4" spans="1:24" x14ac:dyDescent="0.25">
      <c r="A4" s="18" t="s">
        <v>5</v>
      </c>
      <c r="B4" s="18"/>
    </row>
    <row r="5" spans="1:24" x14ac:dyDescent="0.25">
      <c r="A5" s="18" t="s">
        <v>6</v>
      </c>
      <c r="B5" s="18"/>
    </row>
    <row r="6" spans="1:24" s="5" customFormat="1" ht="18.75" x14ac:dyDescent="0.3">
      <c r="A6" s="42" t="s">
        <v>38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4" x14ac:dyDescent="0.25">
      <c r="A7" s="44" t="s">
        <v>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4" x14ac:dyDescent="0.25">
      <c r="A8" s="26" t="s">
        <v>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4" x14ac:dyDescent="0.25">
      <c r="A9" s="39" t="s">
        <v>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39" t="s">
        <v>10</v>
      </c>
      <c r="N9" s="18"/>
      <c r="O9" s="39" t="s">
        <v>11</v>
      </c>
      <c r="P9" s="18"/>
      <c r="Q9" s="39" t="s">
        <v>12</v>
      </c>
      <c r="R9" s="18"/>
      <c r="S9" s="39" t="s">
        <v>13</v>
      </c>
      <c r="T9" s="18"/>
      <c r="U9" s="39" t="s">
        <v>14</v>
      </c>
      <c r="V9" s="18"/>
      <c r="W9" s="39" t="s">
        <v>15</v>
      </c>
      <c r="X9" s="18"/>
    </row>
    <row r="10" spans="1:24" x14ac:dyDescent="0.25">
      <c r="A10" s="40" t="s">
        <v>16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41" t="s">
        <v>17</v>
      </c>
      <c r="N10" s="18"/>
      <c r="O10" s="41" t="s">
        <v>18</v>
      </c>
      <c r="P10" s="18"/>
      <c r="Q10" s="41" t="s">
        <v>19</v>
      </c>
      <c r="R10" s="18"/>
      <c r="S10" s="41" t="s">
        <v>20</v>
      </c>
      <c r="T10" s="18"/>
      <c r="U10" s="41" t="s">
        <v>21</v>
      </c>
      <c r="V10" s="18"/>
      <c r="W10" s="41" t="s">
        <v>22</v>
      </c>
      <c r="X10" s="18"/>
    </row>
    <row r="11" spans="1:24" x14ac:dyDescent="0.25">
      <c r="A11" s="47" t="s">
        <v>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48">
        <v>1028225.96</v>
      </c>
      <c r="N11" s="18"/>
      <c r="O11" s="48">
        <f>O12+O18+O21+O24+O28</f>
        <v>1197383</v>
      </c>
      <c r="P11" s="18"/>
      <c r="Q11" s="48">
        <f>Q12+Q18+Q21+Q24+Q28</f>
        <v>1396387</v>
      </c>
      <c r="R11" s="18"/>
      <c r="S11" s="48">
        <f>S12+S18+S21+S24+S28</f>
        <v>1370194.79</v>
      </c>
      <c r="T11" s="18"/>
      <c r="U11" s="46">
        <f>S11/M11*100</f>
        <v>133.25814006874521</v>
      </c>
      <c r="V11" s="28"/>
      <c r="W11" s="46">
        <f>S11/Q11*100</f>
        <v>98.12428717826792</v>
      </c>
      <c r="X11" s="28"/>
    </row>
    <row r="12" spans="1:24" x14ac:dyDescent="0.25">
      <c r="A12" s="18" t="s">
        <v>39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4">
        <v>1022111.73</v>
      </c>
      <c r="N12" s="18"/>
      <c r="O12" s="34">
        <v>1078200</v>
      </c>
      <c r="P12" s="18"/>
      <c r="Q12" s="34">
        <v>1209758</v>
      </c>
      <c r="R12" s="18"/>
      <c r="S12" s="34">
        <v>1187724.1000000001</v>
      </c>
      <c r="T12" s="18"/>
      <c r="U12" s="32">
        <f t="shared" ref="U12:U26" si="0">S12/M12*100</f>
        <v>116.20296149032554</v>
      </c>
      <c r="V12" s="33"/>
      <c r="W12" s="32">
        <f t="shared" ref="W12:W32" si="1">S12/Q12*100</f>
        <v>98.178652259377515</v>
      </c>
      <c r="X12" s="33"/>
    </row>
    <row r="13" spans="1:24" x14ac:dyDescent="0.25">
      <c r="A13" s="18" t="s">
        <v>40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4">
        <v>1021329.07</v>
      </c>
      <c r="N13" s="18"/>
      <c r="O13" s="34" t="s">
        <v>8</v>
      </c>
      <c r="P13" s="18"/>
      <c r="Q13" s="34">
        <v>1208431</v>
      </c>
      <c r="R13" s="18"/>
      <c r="S13" s="34">
        <v>1186813.3500000001</v>
      </c>
      <c r="T13" s="18"/>
      <c r="U13" s="32">
        <f t="shared" si="0"/>
        <v>116.20283656471271</v>
      </c>
      <c r="V13" s="33"/>
      <c r="W13" s="32">
        <f t="shared" si="1"/>
        <v>98.211097696103465</v>
      </c>
      <c r="X13" s="33"/>
    </row>
    <row r="14" spans="1:24" x14ac:dyDescent="0.25">
      <c r="A14" s="18" t="s">
        <v>41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4">
        <v>1018779.01</v>
      </c>
      <c r="N14" s="18"/>
      <c r="O14" s="34" t="s">
        <v>8</v>
      </c>
      <c r="P14" s="18"/>
      <c r="Q14" s="34" t="s">
        <v>8</v>
      </c>
      <c r="R14" s="18"/>
      <c r="S14" s="34">
        <v>1184171.04</v>
      </c>
      <c r="T14" s="18"/>
      <c r="U14" s="32">
        <f t="shared" si="0"/>
        <v>116.23433820058777</v>
      </c>
      <c r="V14" s="33"/>
      <c r="W14" s="32">
        <v>0</v>
      </c>
      <c r="X14" s="33"/>
    </row>
    <row r="15" spans="1:24" x14ac:dyDescent="0.25">
      <c r="A15" s="18" t="s">
        <v>42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4">
        <v>2550.06</v>
      </c>
      <c r="N15" s="18"/>
      <c r="O15" s="34" t="s">
        <v>8</v>
      </c>
      <c r="P15" s="18"/>
      <c r="Q15" s="34" t="s">
        <v>8</v>
      </c>
      <c r="R15" s="18"/>
      <c r="S15" s="34">
        <v>2642.31</v>
      </c>
      <c r="T15" s="18"/>
      <c r="U15" s="32">
        <f t="shared" si="0"/>
        <v>103.61756193971907</v>
      </c>
      <c r="V15" s="33"/>
      <c r="W15" s="32">
        <v>0</v>
      </c>
      <c r="X15" s="33"/>
    </row>
    <row r="16" spans="1:24" x14ac:dyDescent="0.25">
      <c r="A16" s="18" t="s">
        <v>43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4">
        <v>782.66</v>
      </c>
      <c r="N16" s="18"/>
      <c r="O16" s="34" t="s">
        <v>8</v>
      </c>
      <c r="P16" s="18"/>
      <c r="Q16" s="34">
        <v>1327</v>
      </c>
      <c r="R16" s="18"/>
      <c r="S16" s="34">
        <v>910.75</v>
      </c>
      <c r="T16" s="18"/>
      <c r="U16" s="32">
        <f t="shared" si="0"/>
        <v>116.36598267446911</v>
      </c>
      <c r="V16" s="33"/>
      <c r="W16" s="32">
        <f t="shared" si="1"/>
        <v>68.632253202712889</v>
      </c>
      <c r="X16" s="33"/>
    </row>
    <row r="17" spans="1:24" x14ac:dyDescent="0.25">
      <c r="A17" s="18" t="s">
        <v>44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4">
        <v>782.66</v>
      </c>
      <c r="N17" s="18"/>
      <c r="O17" s="34" t="s">
        <v>8</v>
      </c>
      <c r="P17" s="18"/>
      <c r="Q17" s="34" t="s">
        <v>8</v>
      </c>
      <c r="R17" s="18"/>
      <c r="S17" s="34">
        <v>910.75</v>
      </c>
      <c r="T17" s="18"/>
      <c r="U17" s="32">
        <f t="shared" si="0"/>
        <v>116.36598267446911</v>
      </c>
      <c r="V17" s="33"/>
      <c r="W17" s="32">
        <v>0</v>
      </c>
      <c r="X17" s="33"/>
    </row>
    <row r="18" spans="1:24" x14ac:dyDescent="0.25">
      <c r="A18" s="18" t="s">
        <v>45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34">
        <v>6114.22</v>
      </c>
      <c r="N18" s="18"/>
      <c r="O18" s="34">
        <v>6636</v>
      </c>
      <c r="P18" s="18"/>
      <c r="Q18" s="34">
        <v>13136</v>
      </c>
      <c r="R18" s="18"/>
      <c r="S18" s="34">
        <v>12044</v>
      </c>
      <c r="T18" s="18"/>
      <c r="U18" s="32">
        <f t="shared" si="0"/>
        <v>196.98342552279766</v>
      </c>
      <c r="V18" s="33"/>
      <c r="W18" s="32">
        <f t="shared" si="1"/>
        <v>91.686967113276495</v>
      </c>
      <c r="X18" s="33"/>
    </row>
    <row r="19" spans="1:24" x14ac:dyDescent="0.25">
      <c r="A19" s="18" t="s">
        <v>46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34">
        <v>6114.22</v>
      </c>
      <c r="N19" s="18"/>
      <c r="O19" s="34" t="s">
        <v>8</v>
      </c>
      <c r="P19" s="18"/>
      <c r="Q19" s="34">
        <v>13136</v>
      </c>
      <c r="R19" s="18"/>
      <c r="S19" s="34">
        <v>12044</v>
      </c>
      <c r="T19" s="18"/>
      <c r="U19" s="32">
        <f t="shared" si="0"/>
        <v>196.98342552279766</v>
      </c>
      <c r="V19" s="33"/>
      <c r="W19" s="32">
        <f t="shared" si="1"/>
        <v>91.686967113276495</v>
      </c>
      <c r="X19" s="33"/>
    </row>
    <row r="20" spans="1:24" x14ac:dyDescent="0.25">
      <c r="A20" s="18" t="s">
        <v>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34">
        <v>6114.22</v>
      </c>
      <c r="N20" s="18"/>
      <c r="O20" s="34" t="s">
        <v>8</v>
      </c>
      <c r="P20" s="18"/>
      <c r="Q20" s="34" t="s">
        <v>8</v>
      </c>
      <c r="R20" s="18"/>
      <c r="S20" s="34">
        <v>12044</v>
      </c>
      <c r="T20" s="18"/>
      <c r="U20" s="32">
        <f t="shared" si="0"/>
        <v>196.98342552279766</v>
      </c>
      <c r="V20" s="33"/>
      <c r="W20" s="32">
        <v>0</v>
      </c>
      <c r="X20" s="33"/>
    </row>
    <row r="21" spans="1:24" x14ac:dyDescent="0.25">
      <c r="A21" s="18" t="s">
        <v>48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34">
        <v>0</v>
      </c>
      <c r="N21" s="18"/>
      <c r="O21" s="34">
        <v>265</v>
      </c>
      <c r="P21" s="18"/>
      <c r="Q21" s="34">
        <v>1234</v>
      </c>
      <c r="R21" s="18"/>
      <c r="S21" s="34">
        <v>1234</v>
      </c>
      <c r="T21" s="18"/>
      <c r="U21" s="32">
        <v>0</v>
      </c>
      <c r="V21" s="33"/>
      <c r="W21" s="32">
        <f t="shared" si="1"/>
        <v>100</v>
      </c>
      <c r="X21" s="33"/>
    </row>
    <row r="22" spans="1:24" x14ac:dyDescent="0.25">
      <c r="A22" s="18" t="s">
        <v>49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34">
        <v>0</v>
      </c>
      <c r="N22" s="18"/>
      <c r="O22" s="34" t="s">
        <v>8</v>
      </c>
      <c r="P22" s="18"/>
      <c r="Q22" s="34">
        <v>1234</v>
      </c>
      <c r="R22" s="18"/>
      <c r="S22" s="34">
        <v>1234</v>
      </c>
      <c r="T22" s="18"/>
      <c r="U22" s="32">
        <v>0</v>
      </c>
      <c r="V22" s="33"/>
      <c r="W22" s="32">
        <f t="shared" si="1"/>
        <v>100</v>
      </c>
      <c r="X22" s="33"/>
    </row>
    <row r="23" spans="1:24" x14ac:dyDescent="0.25">
      <c r="A23" s="18" t="s">
        <v>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34">
        <v>0</v>
      </c>
      <c r="N23" s="18"/>
      <c r="O23" s="34" t="s">
        <v>8</v>
      </c>
      <c r="P23" s="18"/>
      <c r="Q23" s="34" t="s">
        <v>8</v>
      </c>
      <c r="R23" s="18"/>
      <c r="S23" s="34">
        <v>1234</v>
      </c>
      <c r="T23" s="18"/>
      <c r="U23" s="32">
        <v>0</v>
      </c>
      <c r="V23" s="33"/>
      <c r="W23" s="32">
        <v>0</v>
      </c>
      <c r="X23" s="33"/>
    </row>
    <row r="24" spans="1:24" s="12" customFormat="1" x14ac:dyDescent="0.25">
      <c r="A24" s="35" t="s">
        <v>321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4">
        <v>93678.02</v>
      </c>
      <c r="N24" s="18"/>
      <c r="O24" s="34">
        <v>112149</v>
      </c>
      <c r="P24" s="18"/>
      <c r="Q24" s="34">
        <v>172126</v>
      </c>
      <c r="R24" s="18"/>
      <c r="S24" s="34">
        <v>169192.69</v>
      </c>
      <c r="T24" s="18"/>
      <c r="U24" s="32">
        <f t="shared" si="0"/>
        <v>180.61087328703147</v>
      </c>
      <c r="V24" s="33"/>
      <c r="W24" s="32">
        <f t="shared" si="1"/>
        <v>98.295835608798214</v>
      </c>
      <c r="X24" s="33"/>
    </row>
    <row r="25" spans="1:24" s="12" customFormat="1" x14ac:dyDescent="0.25">
      <c r="A25" s="37" t="s">
        <v>322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4">
        <v>93678.02</v>
      </c>
      <c r="N25" s="18"/>
      <c r="O25" s="34">
        <v>112149</v>
      </c>
      <c r="P25" s="18"/>
      <c r="Q25" s="34">
        <v>172126</v>
      </c>
      <c r="R25" s="18"/>
      <c r="S25" s="34">
        <v>169196.69</v>
      </c>
      <c r="T25" s="18"/>
      <c r="U25" s="32">
        <f t="shared" si="0"/>
        <v>180.61514323210503</v>
      </c>
      <c r="V25" s="33"/>
      <c r="W25" s="32">
        <f t="shared" si="1"/>
        <v>98.29815948781706</v>
      </c>
      <c r="X25" s="33"/>
    </row>
    <row r="26" spans="1:24" s="12" customFormat="1" x14ac:dyDescent="0.25">
      <c r="A26" s="18" t="s">
        <v>323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34">
        <v>93678.02</v>
      </c>
      <c r="N26" s="18"/>
      <c r="O26" s="34"/>
      <c r="P26" s="18"/>
      <c r="Q26" s="34"/>
      <c r="R26" s="18"/>
      <c r="S26" s="34">
        <v>137459.04999999999</v>
      </c>
      <c r="T26" s="18"/>
      <c r="U26" s="32">
        <f t="shared" si="0"/>
        <v>146.73564834098755</v>
      </c>
      <c r="V26" s="33"/>
      <c r="W26" s="32">
        <v>0</v>
      </c>
      <c r="X26" s="33"/>
    </row>
    <row r="27" spans="1:24" s="12" customFormat="1" x14ac:dyDescent="0.25">
      <c r="A27" s="18" t="s">
        <v>324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34">
        <v>0</v>
      </c>
      <c r="N27" s="18"/>
      <c r="O27" s="34"/>
      <c r="P27" s="18"/>
      <c r="Q27" s="34"/>
      <c r="R27" s="18"/>
      <c r="S27" s="34">
        <v>31733.64</v>
      </c>
      <c r="T27" s="18"/>
      <c r="U27" s="32">
        <v>0</v>
      </c>
      <c r="V27" s="33"/>
      <c r="W27" s="32">
        <v>0</v>
      </c>
      <c r="X27" s="33"/>
    </row>
    <row r="28" spans="1:24" s="14" customFormat="1" x14ac:dyDescent="0.25">
      <c r="A28" s="35" t="s">
        <v>326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53">
        <v>0</v>
      </c>
      <c r="N28" s="25">
        <v>0</v>
      </c>
      <c r="O28" s="53">
        <v>133</v>
      </c>
      <c r="P28" s="25"/>
      <c r="Q28" s="53">
        <v>133</v>
      </c>
      <c r="R28" s="25"/>
      <c r="S28" s="53">
        <v>0</v>
      </c>
      <c r="T28" s="25"/>
      <c r="U28" s="54">
        <v>0</v>
      </c>
      <c r="V28" s="55"/>
      <c r="W28" s="32">
        <f t="shared" si="1"/>
        <v>0</v>
      </c>
      <c r="X28" s="33"/>
    </row>
    <row r="29" spans="1:24" s="14" customFormat="1" x14ac:dyDescent="0.25">
      <c r="A29" s="37" t="s">
        <v>327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4">
        <v>0</v>
      </c>
      <c r="N29" s="18">
        <v>0</v>
      </c>
      <c r="O29" s="34"/>
      <c r="P29" s="18"/>
      <c r="Q29" s="34">
        <v>133</v>
      </c>
      <c r="R29" s="18"/>
      <c r="S29" s="34">
        <v>0</v>
      </c>
      <c r="T29" s="18"/>
      <c r="U29" s="32">
        <v>0</v>
      </c>
      <c r="V29" s="33"/>
      <c r="W29" s="32">
        <f t="shared" si="1"/>
        <v>0</v>
      </c>
      <c r="X29" s="33"/>
    </row>
    <row r="30" spans="1:24" s="14" customFormat="1" x14ac:dyDescent="0.25">
      <c r="A30" s="52" t="s">
        <v>328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34">
        <v>0</v>
      </c>
      <c r="N30" s="18">
        <v>0</v>
      </c>
      <c r="O30" s="34"/>
      <c r="P30" s="18"/>
      <c r="Q30" s="34"/>
      <c r="R30" s="18"/>
      <c r="S30" s="34">
        <v>0</v>
      </c>
      <c r="T30" s="18"/>
      <c r="U30" s="32">
        <v>0</v>
      </c>
      <c r="V30" s="33"/>
      <c r="W30" s="32">
        <v>0</v>
      </c>
      <c r="X30" s="33"/>
    </row>
    <row r="31" spans="1:24" x14ac:dyDescent="0.25">
      <c r="A31" s="47" t="s">
        <v>24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8">
        <v>254.24</v>
      </c>
      <c r="N31" s="18"/>
      <c r="O31" s="48">
        <v>531</v>
      </c>
      <c r="P31" s="18"/>
      <c r="Q31" s="48">
        <v>531</v>
      </c>
      <c r="R31" s="18"/>
      <c r="S31" s="48">
        <v>224.37</v>
      </c>
      <c r="T31" s="18"/>
      <c r="U31" s="46">
        <f>S31/M31*100</f>
        <v>88.251258653241024</v>
      </c>
      <c r="V31" s="28"/>
      <c r="W31" s="46">
        <f>S31/Q31*100</f>
        <v>42.254237288135592</v>
      </c>
      <c r="X31" s="28"/>
    </row>
    <row r="32" spans="1:24" x14ac:dyDescent="0.25">
      <c r="A32" s="18" t="s">
        <v>51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34">
        <v>254.24</v>
      </c>
      <c r="N32" s="18"/>
      <c r="O32" s="34">
        <v>531</v>
      </c>
      <c r="P32" s="18"/>
      <c r="Q32" s="34">
        <v>531</v>
      </c>
      <c r="R32" s="18"/>
      <c r="S32" s="34">
        <v>224.37</v>
      </c>
      <c r="T32" s="18"/>
      <c r="U32" s="49">
        <v>88.25</v>
      </c>
      <c r="V32" s="18"/>
      <c r="W32" s="46">
        <f t="shared" si="1"/>
        <v>42.254237288135592</v>
      </c>
      <c r="X32" s="28"/>
    </row>
    <row r="33" spans="1:24" x14ac:dyDescent="0.25">
      <c r="A33" s="18" t="s">
        <v>52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34">
        <v>254.24</v>
      </c>
      <c r="N33" s="18"/>
      <c r="O33" s="34" t="s">
        <v>8</v>
      </c>
      <c r="P33" s="18"/>
      <c r="Q33" s="34" t="s">
        <v>8</v>
      </c>
      <c r="R33" s="18"/>
      <c r="S33" s="34">
        <v>224.37</v>
      </c>
      <c r="T33" s="18"/>
      <c r="U33" s="49">
        <v>88.25</v>
      </c>
      <c r="V33" s="18"/>
      <c r="W33" s="46">
        <v>0</v>
      </c>
      <c r="X33" s="28"/>
    </row>
    <row r="34" spans="1:24" x14ac:dyDescent="0.25">
      <c r="A34" s="18" t="s">
        <v>53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34">
        <v>254.24</v>
      </c>
      <c r="N34" s="18"/>
      <c r="O34" s="34" t="s">
        <v>8</v>
      </c>
      <c r="P34" s="18"/>
      <c r="Q34" s="34" t="s">
        <v>8</v>
      </c>
      <c r="R34" s="18"/>
      <c r="S34" s="34">
        <v>224.37</v>
      </c>
      <c r="T34" s="18"/>
      <c r="U34" s="49">
        <v>88.25</v>
      </c>
      <c r="V34" s="18"/>
      <c r="W34" s="46">
        <v>0</v>
      </c>
      <c r="X34" s="28"/>
    </row>
    <row r="35" spans="1:24" x14ac:dyDescent="0.25">
      <c r="A35" s="47" t="s">
        <v>26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48">
        <v>1149600.81</v>
      </c>
      <c r="N35" s="18"/>
      <c r="O35" s="48">
        <v>1190083</v>
      </c>
      <c r="P35" s="18"/>
      <c r="Q35" s="48">
        <f>Q36+Q45+Q73+Q77</f>
        <v>1365438</v>
      </c>
      <c r="R35" s="18"/>
      <c r="S35" s="48">
        <v>1326638.21</v>
      </c>
      <c r="T35" s="18"/>
      <c r="U35" s="50">
        <f>S35/M35*100</f>
        <v>115.39990216256022</v>
      </c>
      <c r="V35" s="51"/>
      <c r="W35" s="46">
        <f>S35/Q35*100</f>
        <v>97.158436340573502</v>
      </c>
      <c r="X35" s="28"/>
    </row>
    <row r="36" spans="1:24" x14ac:dyDescent="0.25">
      <c r="A36" s="18" t="s">
        <v>54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34">
        <v>885226.53</v>
      </c>
      <c r="N36" s="18"/>
      <c r="O36" s="34">
        <v>943683</v>
      </c>
      <c r="P36" s="18"/>
      <c r="Q36" s="34">
        <f>Q37+Q41+Q43</f>
        <v>1075222</v>
      </c>
      <c r="R36" s="18"/>
      <c r="S36" s="34">
        <v>1055539.72</v>
      </c>
      <c r="T36" s="18"/>
      <c r="U36" s="32">
        <f t="shared" ref="U36:U90" si="2">S36/M36*100</f>
        <v>119.23950358785564</v>
      </c>
      <c r="V36" s="33"/>
      <c r="W36" s="32">
        <f t="shared" ref="W36:W89" si="3">S36/Q36*100</f>
        <v>98.169468258647967</v>
      </c>
      <c r="X36" s="33"/>
    </row>
    <row r="37" spans="1:24" x14ac:dyDescent="0.25">
      <c r="A37" s="18" t="s">
        <v>55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34">
        <v>744623.19</v>
      </c>
      <c r="N37" s="18"/>
      <c r="O37" s="34" t="s">
        <v>8</v>
      </c>
      <c r="P37" s="18"/>
      <c r="Q37" s="34">
        <v>879927</v>
      </c>
      <c r="R37" s="18"/>
      <c r="S37" s="34">
        <v>879824.34</v>
      </c>
      <c r="T37" s="18"/>
      <c r="U37" s="32">
        <f t="shared" si="2"/>
        <v>118.15698890602641</v>
      </c>
      <c r="V37" s="33"/>
      <c r="W37" s="32">
        <f t="shared" si="3"/>
        <v>99.988333123088609</v>
      </c>
      <c r="X37" s="33"/>
    </row>
    <row r="38" spans="1:24" x14ac:dyDescent="0.25">
      <c r="A38" s="18" t="s">
        <v>56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34">
        <v>709484.48</v>
      </c>
      <c r="N38" s="18"/>
      <c r="O38" s="34" t="s">
        <v>8</v>
      </c>
      <c r="P38" s="18"/>
      <c r="Q38" s="34" t="s">
        <v>8</v>
      </c>
      <c r="R38" s="18"/>
      <c r="S38" s="34">
        <v>842236.82</v>
      </c>
      <c r="T38" s="18"/>
      <c r="U38" s="32">
        <f t="shared" si="2"/>
        <v>118.71109851479767</v>
      </c>
      <c r="V38" s="33"/>
      <c r="W38" s="32">
        <v>0</v>
      </c>
      <c r="X38" s="33"/>
    </row>
    <row r="39" spans="1:24" x14ac:dyDescent="0.25">
      <c r="A39" s="18" t="s">
        <v>57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34">
        <v>4671.66</v>
      </c>
      <c r="N39" s="18"/>
      <c r="O39" s="34" t="s">
        <v>8</v>
      </c>
      <c r="P39" s="18"/>
      <c r="Q39" s="34" t="s">
        <v>8</v>
      </c>
      <c r="R39" s="18"/>
      <c r="S39" s="34">
        <v>3761.98</v>
      </c>
      <c r="T39" s="18"/>
      <c r="U39" s="32">
        <f t="shared" si="2"/>
        <v>80.527692511869446</v>
      </c>
      <c r="V39" s="33"/>
      <c r="W39" s="32">
        <v>0</v>
      </c>
      <c r="X39" s="33"/>
    </row>
    <row r="40" spans="1:24" x14ac:dyDescent="0.25">
      <c r="A40" s="18" t="s">
        <v>58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34">
        <v>30467.06</v>
      </c>
      <c r="N40" s="18"/>
      <c r="O40" s="34" t="s">
        <v>8</v>
      </c>
      <c r="P40" s="18"/>
      <c r="Q40" s="34" t="s">
        <v>8</v>
      </c>
      <c r="R40" s="18"/>
      <c r="S40" s="34">
        <v>33825.54</v>
      </c>
      <c r="T40" s="18"/>
      <c r="U40" s="32">
        <f t="shared" si="2"/>
        <v>111.02331501628315</v>
      </c>
      <c r="V40" s="33"/>
      <c r="W40" s="32">
        <v>0</v>
      </c>
      <c r="X40" s="33"/>
    </row>
    <row r="41" spans="1:24" x14ac:dyDescent="0.25">
      <c r="A41" s="18" t="s">
        <v>59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34">
        <v>31091.09</v>
      </c>
      <c r="N41" s="18"/>
      <c r="O41" s="34" t="s">
        <v>8</v>
      </c>
      <c r="P41" s="18"/>
      <c r="Q41" s="34">
        <v>54515</v>
      </c>
      <c r="R41" s="18"/>
      <c r="S41" s="34">
        <v>43403.27</v>
      </c>
      <c r="T41" s="18"/>
      <c r="U41" s="32">
        <f t="shared" si="2"/>
        <v>139.60034852428782</v>
      </c>
      <c r="V41" s="33"/>
      <c r="W41" s="32">
        <f t="shared" si="3"/>
        <v>79.617114555626884</v>
      </c>
      <c r="X41" s="33"/>
    </row>
    <row r="42" spans="1:24" x14ac:dyDescent="0.25">
      <c r="A42" s="18" t="s">
        <v>60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34">
        <v>31091.09</v>
      </c>
      <c r="N42" s="18"/>
      <c r="O42" s="34" t="s">
        <v>8</v>
      </c>
      <c r="P42" s="18"/>
      <c r="Q42" s="34" t="s">
        <v>8</v>
      </c>
      <c r="R42" s="18"/>
      <c r="S42" s="34">
        <v>43403.27</v>
      </c>
      <c r="T42" s="18"/>
      <c r="U42" s="32">
        <f t="shared" si="2"/>
        <v>139.60034852428782</v>
      </c>
      <c r="V42" s="33"/>
      <c r="W42" s="32">
        <v>0</v>
      </c>
      <c r="X42" s="33"/>
    </row>
    <row r="43" spans="1:24" x14ac:dyDescent="0.25">
      <c r="A43" s="18" t="s">
        <v>61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34">
        <v>109512.25</v>
      </c>
      <c r="N43" s="18"/>
      <c r="O43" s="34" t="s">
        <v>8</v>
      </c>
      <c r="P43" s="18"/>
      <c r="Q43" s="34">
        <v>140780</v>
      </c>
      <c r="R43" s="18"/>
      <c r="S43" s="34">
        <v>132312.10999999999</v>
      </c>
      <c r="T43" s="18"/>
      <c r="U43" s="32">
        <f t="shared" si="2"/>
        <v>120.81946083657307</v>
      </c>
      <c r="V43" s="33"/>
      <c r="W43" s="32">
        <f t="shared" si="3"/>
        <v>93.985019178860625</v>
      </c>
      <c r="X43" s="33"/>
    </row>
    <row r="44" spans="1:24" x14ac:dyDescent="0.25">
      <c r="A44" s="18" t="s">
        <v>62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34">
        <v>109512.25</v>
      </c>
      <c r="N44" s="18"/>
      <c r="O44" s="34" t="s">
        <v>8</v>
      </c>
      <c r="P44" s="18"/>
      <c r="Q44" s="34" t="s">
        <v>8</v>
      </c>
      <c r="R44" s="18"/>
      <c r="S44" s="34">
        <v>132312.10999999999</v>
      </c>
      <c r="T44" s="18"/>
      <c r="U44" s="32">
        <f t="shared" si="2"/>
        <v>120.81946083657307</v>
      </c>
      <c r="V44" s="33"/>
      <c r="W44" s="32">
        <v>0</v>
      </c>
      <c r="X44" s="33"/>
    </row>
    <row r="45" spans="1:24" x14ac:dyDescent="0.25">
      <c r="A45" s="18" t="s">
        <v>63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34">
        <v>155524.4</v>
      </c>
      <c r="N45" s="18"/>
      <c r="O45" s="34">
        <v>142389</v>
      </c>
      <c r="P45" s="18"/>
      <c r="Q45" s="34">
        <f>Q46+Q50+Q57+Q67</f>
        <v>172202</v>
      </c>
      <c r="R45" s="18"/>
      <c r="S45" s="34">
        <v>146121.39000000001</v>
      </c>
      <c r="T45" s="18"/>
      <c r="U45" s="32">
        <f t="shared" si="2"/>
        <v>93.953996929099233</v>
      </c>
      <c r="V45" s="33"/>
      <c r="W45" s="32">
        <f t="shared" si="3"/>
        <v>84.854641641792782</v>
      </c>
      <c r="X45" s="33"/>
    </row>
    <row r="46" spans="1:24" x14ac:dyDescent="0.25">
      <c r="A46" s="18" t="s">
        <v>64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34">
        <v>46828.89</v>
      </c>
      <c r="N46" s="18"/>
      <c r="O46" s="34" t="s">
        <v>8</v>
      </c>
      <c r="P46" s="18"/>
      <c r="Q46" s="34">
        <v>56998</v>
      </c>
      <c r="R46" s="18"/>
      <c r="S46" s="34">
        <v>49354.61</v>
      </c>
      <c r="T46" s="18"/>
      <c r="U46" s="32">
        <f t="shared" si="2"/>
        <v>105.39350815276637</v>
      </c>
      <c r="V46" s="33"/>
      <c r="W46" s="32">
        <f t="shared" si="3"/>
        <v>86.590073335906524</v>
      </c>
      <c r="X46" s="33"/>
    </row>
    <row r="47" spans="1:24" x14ac:dyDescent="0.25">
      <c r="A47" s="18" t="s">
        <v>65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34">
        <v>2873.99</v>
      </c>
      <c r="N47" s="18"/>
      <c r="O47" s="34" t="s">
        <v>8</v>
      </c>
      <c r="P47" s="18"/>
      <c r="Q47" s="34" t="s">
        <v>8</v>
      </c>
      <c r="R47" s="18"/>
      <c r="S47" s="34">
        <v>2799.31</v>
      </c>
      <c r="T47" s="18"/>
      <c r="U47" s="32">
        <f t="shared" si="2"/>
        <v>97.401521925963564</v>
      </c>
      <c r="V47" s="33"/>
      <c r="W47" s="32">
        <v>0</v>
      </c>
      <c r="X47" s="33"/>
    </row>
    <row r="48" spans="1:24" x14ac:dyDescent="0.25">
      <c r="A48" s="18" t="s">
        <v>66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34">
        <v>41611.019999999997</v>
      </c>
      <c r="N48" s="18"/>
      <c r="O48" s="34" t="s">
        <v>8</v>
      </c>
      <c r="P48" s="18"/>
      <c r="Q48" s="34" t="s">
        <v>8</v>
      </c>
      <c r="R48" s="18"/>
      <c r="S48" s="34">
        <v>45340.800000000003</v>
      </c>
      <c r="T48" s="18"/>
      <c r="U48" s="32">
        <f t="shared" si="2"/>
        <v>108.96344285720467</v>
      </c>
      <c r="V48" s="33"/>
      <c r="W48" s="32">
        <v>0</v>
      </c>
      <c r="X48" s="33"/>
    </row>
    <row r="49" spans="1:24" x14ac:dyDescent="0.25">
      <c r="A49" s="18" t="s">
        <v>67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34">
        <v>2343.88</v>
      </c>
      <c r="N49" s="18"/>
      <c r="O49" s="34" t="s">
        <v>8</v>
      </c>
      <c r="P49" s="18"/>
      <c r="Q49" s="34" t="s">
        <v>8</v>
      </c>
      <c r="R49" s="18"/>
      <c r="S49" s="34">
        <v>1214.5</v>
      </c>
      <c r="T49" s="18"/>
      <c r="U49" s="32">
        <f t="shared" si="2"/>
        <v>51.815792617369482</v>
      </c>
      <c r="V49" s="33"/>
      <c r="W49" s="32">
        <v>0</v>
      </c>
      <c r="X49" s="33"/>
    </row>
    <row r="50" spans="1:24" x14ac:dyDescent="0.25">
      <c r="A50" s="18" t="s">
        <v>68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34">
        <v>50483.85</v>
      </c>
      <c r="N50" s="18"/>
      <c r="O50" s="34" t="s">
        <v>8</v>
      </c>
      <c r="P50" s="18"/>
      <c r="Q50" s="34">
        <v>74646</v>
      </c>
      <c r="R50" s="18"/>
      <c r="S50" s="34">
        <v>61899.82</v>
      </c>
      <c r="T50" s="18"/>
      <c r="U50" s="32">
        <f t="shared" si="2"/>
        <v>122.61311290640474</v>
      </c>
      <c r="V50" s="33"/>
      <c r="W50" s="32">
        <f t="shared" si="3"/>
        <v>82.924496958979717</v>
      </c>
      <c r="X50" s="33"/>
    </row>
    <row r="51" spans="1:24" x14ac:dyDescent="0.25">
      <c r="A51" s="18" t="s">
        <v>69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34">
        <v>9782.67</v>
      </c>
      <c r="N51" s="18"/>
      <c r="O51" s="34" t="s">
        <v>8</v>
      </c>
      <c r="P51" s="18"/>
      <c r="Q51" s="34" t="s">
        <v>8</v>
      </c>
      <c r="R51" s="18"/>
      <c r="S51" s="34">
        <v>11224.02</v>
      </c>
      <c r="T51" s="18"/>
      <c r="U51" s="32">
        <f t="shared" si="2"/>
        <v>114.73370766876528</v>
      </c>
      <c r="V51" s="33"/>
      <c r="W51" s="32">
        <v>0</v>
      </c>
      <c r="X51" s="33"/>
    </row>
    <row r="52" spans="1:24" x14ac:dyDescent="0.25">
      <c r="A52" s="18" t="s">
        <v>70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34">
        <v>15086.15</v>
      </c>
      <c r="N52" s="18"/>
      <c r="O52" s="34" t="s">
        <v>8</v>
      </c>
      <c r="P52" s="18"/>
      <c r="Q52" s="34" t="s">
        <v>8</v>
      </c>
      <c r="R52" s="18"/>
      <c r="S52" s="34">
        <v>20777.419999999998</v>
      </c>
      <c r="T52" s="18"/>
      <c r="U52" s="32">
        <f t="shared" si="2"/>
        <v>137.72513199192636</v>
      </c>
      <c r="V52" s="33"/>
      <c r="W52" s="32">
        <v>0</v>
      </c>
      <c r="X52" s="33"/>
    </row>
    <row r="53" spans="1:24" x14ac:dyDescent="0.25">
      <c r="A53" s="18" t="s">
        <v>71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34">
        <v>21873.360000000001</v>
      </c>
      <c r="N53" s="18"/>
      <c r="O53" s="34" t="s">
        <v>8</v>
      </c>
      <c r="P53" s="18"/>
      <c r="Q53" s="34" t="s">
        <v>8</v>
      </c>
      <c r="R53" s="18"/>
      <c r="S53" s="34">
        <v>23642.63</v>
      </c>
      <c r="T53" s="18"/>
      <c r="U53" s="32">
        <f t="shared" si="2"/>
        <v>108.0886978498045</v>
      </c>
      <c r="V53" s="33"/>
      <c r="W53" s="32">
        <v>0</v>
      </c>
      <c r="X53" s="33"/>
    </row>
    <row r="54" spans="1:24" x14ac:dyDescent="0.25">
      <c r="A54" s="18" t="s">
        <v>72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34">
        <v>1381.09</v>
      </c>
      <c r="N54" s="18"/>
      <c r="O54" s="34" t="s">
        <v>8</v>
      </c>
      <c r="P54" s="18"/>
      <c r="Q54" s="34" t="s">
        <v>8</v>
      </c>
      <c r="R54" s="18"/>
      <c r="S54" s="34">
        <v>1244.93</v>
      </c>
      <c r="T54" s="18"/>
      <c r="U54" s="32">
        <f t="shared" si="2"/>
        <v>90.141120419378908</v>
      </c>
      <c r="V54" s="33"/>
      <c r="W54" s="32">
        <v>0</v>
      </c>
      <c r="X54" s="33"/>
    </row>
    <row r="55" spans="1:24" x14ac:dyDescent="0.25">
      <c r="A55" s="18" t="s">
        <v>73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34">
        <v>2200.54</v>
      </c>
      <c r="N55" s="18"/>
      <c r="O55" s="34" t="s">
        <v>8</v>
      </c>
      <c r="P55" s="18"/>
      <c r="Q55" s="34" t="s">
        <v>8</v>
      </c>
      <c r="R55" s="18"/>
      <c r="S55" s="34">
        <v>4698.8599999999997</v>
      </c>
      <c r="T55" s="18"/>
      <c r="U55" s="32">
        <f t="shared" si="2"/>
        <v>213.53213302189462</v>
      </c>
      <c r="V55" s="33"/>
      <c r="W55" s="32">
        <v>0</v>
      </c>
      <c r="X55" s="33"/>
    </row>
    <row r="56" spans="1:24" x14ac:dyDescent="0.25">
      <c r="A56" s="18" t="s">
        <v>74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34">
        <v>160.04</v>
      </c>
      <c r="N56" s="18"/>
      <c r="O56" s="34" t="s">
        <v>8</v>
      </c>
      <c r="P56" s="18"/>
      <c r="Q56" s="34" t="s">
        <v>8</v>
      </c>
      <c r="R56" s="18"/>
      <c r="S56" s="34">
        <v>311.95999999999998</v>
      </c>
      <c r="T56" s="18"/>
      <c r="U56" s="32">
        <f t="shared" si="2"/>
        <v>194.92626843289179</v>
      </c>
      <c r="V56" s="33"/>
      <c r="W56" s="32">
        <v>0</v>
      </c>
      <c r="X56" s="33"/>
    </row>
    <row r="57" spans="1:24" x14ac:dyDescent="0.25">
      <c r="A57" s="18" t="s">
        <v>75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34">
        <v>53566.25</v>
      </c>
      <c r="N57" s="18"/>
      <c r="O57" s="34" t="s">
        <v>8</v>
      </c>
      <c r="P57" s="18"/>
      <c r="Q57" s="34">
        <v>34161</v>
      </c>
      <c r="R57" s="18"/>
      <c r="S57" s="34">
        <v>28994.19</v>
      </c>
      <c r="T57" s="18"/>
      <c r="U57" s="32">
        <f t="shared" si="2"/>
        <v>54.127720346300137</v>
      </c>
      <c r="V57" s="33"/>
      <c r="W57" s="32">
        <f t="shared" si="3"/>
        <v>84.875120751734428</v>
      </c>
      <c r="X57" s="33"/>
    </row>
    <row r="58" spans="1:24" x14ac:dyDescent="0.25">
      <c r="A58" s="18" t="s">
        <v>76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34">
        <v>2475.69</v>
      </c>
      <c r="N58" s="18"/>
      <c r="O58" s="34" t="s">
        <v>8</v>
      </c>
      <c r="P58" s="18"/>
      <c r="Q58" s="34" t="s">
        <v>8</v>
      </c>
      <c r="R58" s="18"/>
      <c r="S58" s="34">
        <v>2295.5300000000002</v>
      </c>
      <c r="T58" s="18"/>
      <c r="U58" s="32">
        <f t="shared" si="2"/>
        <v>92.722836865681899</v>
      </c>
      <c r="V58" s="33"/>
      <c r="W58" s="32">
        <v>0</v>
      </c>
      <c r="X58" s="33"/>
    </row>
    <row r="59" spans="1:24" x14ac:dyDescent="0.25">
      <c r="A59" s="18" t="s">
        <v>77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34">
        <v>38271.93</v>
      </c>
      <c r="N59" s="18"/>
      <c r="O59" s="34" t="s">
        <v>8</v>
      </c>
      <c r="P59" s="18"/>
      <c r="Q59" s="34" t="s">
        <v>8</v>
      </c>
      <c r="R59" s="18"/>
      <c r="S59" s="34">
        <v>13252.56</v>
      </c>
      <c r="T59" s="18"/>
      <c r="U59" s="32">
        <f t="shared" si="2"/>
        <v>34.627362665013237</v>
      </c>
      <c r="V59" s="33"/>
      <c r="W59" s="32">
        <v>0</v>
      </c>
      <c r="X59" s="33"/>
    </row>
    <row r="60" spans="1:24" x14ac:dyDescent="0.25">
      <c r="A60" s="18" t="s">
        <v>78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34">
        <v>503.68</v>
      </c>
      <c r="N60" s="18"/>
      <c r="O60" s="34" t="s">
        <v>8</v>
      </c>
      <c r="P60" s="18"/>
      <c r="Q60" s="34" t="s">
        <v>8</v>
      </c>
      <c r="R60" s="18"/>
      <c r="S60" s="34">
        <v>254.88</v>
      </c>
      <c r="T60" s="18"/>
      <c r="U60" s="32">
        <f t="shared" si="2"/>
        <v>50.603557814485391</v>
      </c>
      <c r="V60" s="33"/>
      <c r="W60" s="32">
        <v>0</v>
      </c>
      <c r="X60" s="33"/>
    </row>
    <row r="61" spans="1:24" x14ac:dyDescent="0.25">
      <c r="A61" s="18" t="s">
        <v>79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34">
        <v>4832.1000000000004</v>
      </c>
      <c r="N61" s="18"/>
      <c r="O61" s="34" t="s">
        <v>8</v>
      </c>
      <c r="P61" s="18"/>
      <c r="Q61" s="34" t="s">
        <v>8</v>
      </c>
      <c r="R61" s="18"/>
      <c r="S61" s="34">
        <v>4589.17</v>
      </c>
      <c r="T61" s="18"/>
      <c r="U61" s="32">
        <f t="shared" si="2"/>
        <v>94.972579209867334</v>
      </c>
      <c r="V61" s="33"/>
      <c r="W61" s="32">
        <v>0</v>
      </c>
      <c r="X61" s="33"/>
    </row>
    <row r="62" spans="1:24" x14ac:dyDescent="0.25">
      <c r="A62" s="18" t="s">
        <v>80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34">
        <v>1052.7</v>
      </c>
      <c r="N62" s="18"/>
      <c r="O62" s="34" t="s">
        <v>8</v>
      </c>
      <c r="P62" s="18"/>
      <c r="Q62" s="34" t="s">
        <v>8</v>
      </c>
      <c r="R62" s="18"/>
      <c r="S62" s="34">
        <v>1465.52</v>
      </c>
      <c r="T62" s="18"/>
      <c r="U62" s="32">
        <f t="shared" si="2"/>
        <v>139.21535100218486</v>
      </c>
      <c r="V62" s="33"/>
      <c r="W62" s="32">
        <v>0</v>
      </c>
      <c r="X62" s="33"/>
    </row>
    <row r="63" spans="1:24" x14ac:dyDescent="0.25">
      <c r="A63" s="18" t="s">
        <v>81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34">
        <v>3462.07</v>
      </c>
      <c r="N63" s="18"/>
      <c r="O63" s="34" t="s">
        <v>8</v>
      </c>
      <c r="P63" s="18"/>
      <c r="Q63" s="34" t="s">
        <v>8</v>
      </c>
      <c r="R63" s="18"/>
      <c r="S63" s="34">
        <v>3031.37</v>
      </c>
      <c r="T63" s="18"/>
      <c r="U63" s="32">
        <f t="shared" si="2"/>
        <v>87.559465868685493</v>
      </c>
      <c r="V63" s="33"/>
      <c r="W63" s="32">
        <v>1</v>
      </c>
      <c r="X63" s="33"/>
    </row>
    <row r="64" spans="1:24" x14ac:dyDescent="0.25">
      <c r="A64" s="18" t="s">
        <v>82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34">
        <v>1509.72</v>
      </c>
      <c r="N64" s="18"/>
      <c r="O64" s="34" t="s">
        <v>8</v>
      </c>
      <c r="P64" s="18"/>
      <c r="Q64" s="34" t="s">
        <v>8</v>
      </c>
      <c r="R64" s="18"/>
      <c r="S64" s="34">
        <v>2274.48</v>
      </c>
      <c r="T64" s="18"/>
      <c r="U64" s="32">
        <f t="shared" si="2"/>
        <v>150.65575073523567</v>
      </c>
      <c r="V64" s="33"/>
      <c r="W64" s="32">
        <v>2</v>
      </c>
      <c r="X64" s="33"/>
    </row>
    <row r="65" spans="1:24" x14ac:dyDescent="0.25">
      <c r="A65" s="18" t="s">
        <v>83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34">
        <v>858.39</v>
      </c>
      <c r="N65" s="18"/>
      <c r="O65" s="34" t="s">
        <v>8</v>
      </c>
      <c r="P65" s="18"/>
      <c r="Q65" s="34" t="s">
        <v>8</v>
      </c>
      <c r="R65" s="18"/>
      <c r="S65" s="34">
        <v>1026.17</v>
      </c>
      <c r="T65" s="18"/>
      <c r="U65" s="32">
        <f t="shared" si="2"/>
        <v>119.5458940574797</v>
      </c>
      <c r="V65" s="33"/>
      <c r="W65" s="32">
        <v>3</v>
      </c>
      <c r="X65" s="33"/>
    </row>
    <row r="66" spans="1:24" x14ac:dyDescent="0.25">
      <c r="A66" s="18" t="s">
        <v>84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34">
        <v>599.96</v>
      </c>
      <c r="N66" s="18"/>
      <c r="O66" s="34" t="s">
        <v>8</v>
      </c>
      <c r="P66" s="18"/>
      <c r="Q66" s="34" t="s">
        <v>8</v>
      </c>
      <c r="R66" s="18"/>
      <c r="S66" s="34">
        <v>804.51</v>
      </c>
      <c r="T66" s="18"/>
      <c r="U66" s="32">
        <f t="shared" si="2"/>
        <v>134.09393959597307</v>
      </c>
      <c r="V66" s="33"/>
      <c r="W66" s="32">
        <v>4</v>
      </c>
      <c r="X66" s="33"/>
    </row>
    <row r="67" spans="1:24" x14ac:dyDescent="0.25">
      <c r="A67" s="18" t="s">
        <v>85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34">
        <v>4645.3999999999996</v>
      </c>
      <c r="N67" s="18"/>
      <c r="O67" s="34" t="s">
        <v>8</v>
      </c>
      <c r="P67" s="18"/>
      <c r="Q67" s="34">
        <v>6397</v>
      </c>
      <c r="R67" s="18"/>
      <c r="S67" s="34">
        <v>5872.77</v>
      </c>
      <c r="T67" s="18"/>
      <c r="U67" s="32">
        <f t="shared" si="2"/>
        <v>126.42119085546994</v>
      </c>
      <c r="V67" s="33"/>
      <c r="W67" s="32">
        <f t="shared" si="3"/>
        <v>91.805064874159768</v>
      </c>
      <c r="X67" s="33"/>
    </row>
    <row r="68" spans="1:24" x14ac:dyDescent="0.25">
      <c r="A68" s="18" t="s">
        <v>86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34">
        <v>1243.29</v>
      </c>
      <c r="N68" s="18"/>
      <c r="O68" s="34" t="s">
        <v>8</v>
      </c>
      <c r="P68" s="18"/>
      <c r="Q68" s="34" t="s">
        <v>8</v>
      </c>
      <c r="R68" s="18"/>
      <c r="S68" s="34">
        <v>1838.95</v>
      </c>
      <c r="T68" s="18"/>
      <c r="U68" s="32">
        <f t="shared" si="2"/>
        <v>147.90998077680993</v>
      </c>
      <c r="V68" s="33"/>
      <c r="W68" s="32">
        <v>0</v>
      </c>
      <c r="X68" s="33"/>
    </row>
    <row r="69" spans="1:24" x14ac:dyDescent="0.25">
      <c r="A69" s="18" t="s">
        <v>87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34">
        <v>416.78</v>
      </c>
      <c r="N69" s="18"/>
      <c r="O69" s="34" t="s">
        <v>8</v>
      </c>
      <c r="P69" s="18"/>
      <c r="Q69" s="34" t="s">
        <v>8</v>
      </c>
      <c r="R69" s="18"/>
      <c r="S69" s="34">
        <v>386</v>
      </c>
      <c r="T69" s="18"/>
      <c r="U69" s="32">
        <f t="shared" si="2"/>
        <v>92.61480877201403</v>
      </c>
      <c r="V69" s="33"/>
      <c r="W69" s="32">
        <v>1</v>
      </c>
      <c r="X69" s="33"/>
    </row>
    <row r="70" spans="1:24" x14ac:dyDescent="0.25">
      <c r="A70" s="18" t="s">
        <v>88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34">
        <v>172.54</v>
      </c>
      <c r="N70" s="18"/>
      <c r="O70" s="34" t="s">
        <v>8</v>
      </c>
      <c r="P70" s="18"/>
      <c r="Q70" s="34" t="s">
        <v>8</v>
      </c>
      <c r="R70" s="18"/>
      <c r="S70" s="34">
        <v>176.36</v>
      </c>
      <c r="T70" s="18"/>
      <c r="U70" s="32">
        <f t="shared" si="2"/>
        <v>102.21397936710331</v>
      </c>
      <c r="V70" s="33"/>
      <c r="W70" s="32">
        <v>2</v>
      </c>
      <c r="X70" s="33"/>
    </row>
    <row r="71" spans="1:24" x14ac:dyDescent="0.25">
      <c r="A71" s="18" t="s">
        <v>89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34">
        <v>2589.75</v>
      </c>
      <c r="N71" s="18"/>
      <c r="O71" s="34" t="s">
        <v>8</v>
      </c>
      <c r="P71" s="18"/>
      <c r="Q71" s="34" t="s">
        <v>8</v>
      </c>
      <c r="R71" s="18"/>
      <c r="S71" s="34">
        <v>2916.83</v>
      </c>
      <c r="T71" s="18"/>
      <c r="U71" s="32">
        <f t="shared" si="2"/>
        <v>112.6297905203205</v>
      </c>
      <c r="V71" s="33"/>
      <c r="W71" s="32">
        <v>3</v>
      </c>
      <c r="X71" s="33"/>
    </row>
    <row r="72" spans="1:24" x14ac:dyDescent="0.25">
      <c r="A72" s="18" t="s">
        <v>90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34">
        <v>223.04</v>
      </c>
      <c r="N72" s="18"/>
      <c r="O72" s="34" t="s">
        <v>8</v>
      </c>
      <c r="P72" s="18"/>
      <c r="Q72" s="34" t="s">
        <v>8</v>
      </c>
      <c r="R72" s="18"/>
      <c r="S72" s="34">
        <v>554.63</v>
      </c>
      <c r="T72" s="18"/>
      <c r="U72" s="32">
        <f t="shared" si="2"/>
        <v>248.66840028694406</v>
      </c>
      <c r="V72" s="33"/>
      <c r="W72" s="32">
        <v>4</v>
      </c>
      <c r="X72" s="33"/>
    </row>
    <row r="73" spans="1:24" x14ac:dyDescent="0.25">
      <c r="A73" s="18" t="s">
        <v>91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34">
        <v>108849.89</v>
      </c>
      <c r="N73" s="18"/>
      <c r="O73" s="34">
        <v>104011</v>
      </c>
      <c r="P73" s="18"/>
      <c r="Q73" s="34">
        <v>117907</v>
      </c>
      <c r="R73" s="18"/>
      <c r="S73" s="34">
        <v>124869.73</v>
      </c>
      <c r="T73" s="18"/>
      <c r="U73" s="32">
        <f t="shared" si="2"/>
        <v>114.71736902995492</v>
      </c>
      <c r="V73" s="33"/>
      <c r="W73" s="32">
        <f t="shared" si="3"/>
        <v>105.90527279974896</v>
      </c>
      <c r="X73" s="33"/>
    </row>
    <row r="74" spans="1:24" x14ac:dyDescent="0.25">
      <c r="A74" s="18" t="s">
        <v>92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34">
        <v>108849.89</v>
      </c>
      <c r="N74" s="18"/>
      <c r="O74" s="34" t="s">
        <v>8</v>
      </c>
      <c r="P74" s="18"/>
      <c r="Q74" s="34">
        <v>117907</v>
      </c>
      <c r="R74" s="18"/>
      <c r="S74" s="34">
        <v>124869.73</v>
      </c>
      <c r="T74" s="18"/>
      <c r="U74" s="32">
        <f t="shared" si="2"/>
        <v>114.71736902995492</v>
      </c>
      <c r="V74" s="33"/>
      <c r="W74" s="32">
        <f t="shared" si="3"/>
        <v>105.90527279974896</v>
      </c>
      <c r="X74" s="33"/>
    </row>
    <row r="75" spans="1:24" x14ac:dyDescent="0.25">
      <c r="A75" s="18" t="s">
        <v>93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34">
        <v>104778.24000000001</v>
      </c>
      <c r="N75" s="18"/>
      <c r="O75" s="34" t="s">
        <v>8</v>
      </c>
      <c r="P75" s="18"/>
      <c r="Q75" s="34" t="s">
        <v>8</v>
      </c>
      <c r="R75" s="18"/>
      <c r="S75" s="34">
        <v>117635.57</v>
      </c>
      <c r="T75" s="18"/>
      <c r="U75" s="32">
        <f t="shared" si="2"/>
        <v>112.27099252669257</v>
      </c>
      <c r="V75" s="33"/>
      <c r="W75" s="32">
        <v>0</v>
      </c>
      <c r="X75" s="33"/>
    </row>
    <row r="76" spans="1:24" x14ac:dyDescent="0.25">
      <c r="A76" s="18" t="s">
        <v>94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34">
        <v>4071.65</v>
      </c>
      <c r="N76" s="18"/>
      <c r="O76" s="34" t="s">
        <v>8</v>
      </c>
      <c r="P76" s="18"/>
      <c r="Q76" s="34" t="s">
        <v>8</v>
      </c>
      <c r="R76" s="18"/>
      <c r="S76" s="34">
        <v>7234.16</v>
      </c>
      <c r="T76" s="18"/>
      <c r="U76" s="32">
        <f t="shared" si="2"/>
        <v>177.67145997322953</v>
      </c>
      <c r="V76" s="33"/>
      <c r="W76" s="32">
        <v>0</v>
      </c>
      <c r="X76" s="33"/>
    </row>
    <row r="77" spans="1:24" x14ac:dyDescent="0.25">
      <c r="A77" s="18" t="s">
        <v>95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34">
        <v>0</v>
      </c>
      <c r="N77" s="18"/>
      <c r="O77" s="34">
        <v>0</v>
      </c>
      <c r="P77" s="18"/>
      <c r="Q77" s="34">
        <v>107</v>
      </c>
      <c r="R77" s="18"/>
      <c r="S77" s="34">
        <v>107.37</v>
      </c>
      <c r="T77" s="18"/>
      <c r="U77" s="32">
        <v>0</v>
      </c>
      <c r="V77" s="33"/>
      <c r="W77" s="32">
        <f t="shared" si="3"/>
        <v>100.34579439252337</v>
      </c>
      <c r="X77" s="33"/>
    </row>
    <row r="78" spans="1:24" x14ac:dyDescent="0.25">
      <c r="A78" s="18" t="s">
        <v>96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34">
        <v>0</v>
      </c>
      <c r="N78" s="18"/>
      <c r="O78" s="34" t="s">
        <v>8</v>
      </c>
      <c r="P78" s="18"/>
      <c r="Q78" s="34">
        <v>107</v>
      </c>
      <c r="R78" s="18"/>
      <c r="S78" s="34">
        <v>107.37</v>
      </c>
      <c r="T78" s="18"/>
      <c r="U78" s="32">
        <v>0</v>
      </c>
      <c r="V78" s="33"/>
      <c r="W78" s="32">
        <f t="shared" si="3"/>
        <v>100.34579439252337</v>
      </c>
      <c r="X78" s="33"/>
    </row>
    <row r="79" spans="1:24" x14ac:dyDescent="0.25">
      <c r="A79" s="18" t="s">
        <v>97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34">
        <v>0</v>
      </c>
      <c r="N79" s="18"/>
      <c r="O79" s="34" t="s">
        <v>8</v>
      </c>
      <c r="P79" s="18"/>
      <c r="Q79" s="34" t="s">
        <v>8</v>
      </c>
      <c r="R79" s="18"/>
      <c r="S79" s="34">
        <v>107.37</v>
      </c>
      <c r="T79" s="18"/>
      <c r="U79" s="32">
        <v>0</v>
      </c>
      <c r="V79" s="33"/>
      <c r="W79" s="32">
        <v>0</v>
      </c>
      <c r="X79" s="33"/>
    </row>
    <row r="80" spans="1:24" x14ac:dyDescent="0.25">
      <c r="A80" s="47" t="s">
        <v>27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48">
        <v>4965.28</v>
      </c>
      <c r="N80" s="18"/>
      <c r="O80" s="48">
        <v>7831</v>
      </c>
      <c r="P80" s="18"/>
      <c r="Q80" s="48">
        <v>52286</v>
      </c>
      <c r="R80" s="18"/>
      <c r="S80" s="48">
        <v>50876.81</v>
      </c>
      <c r="T80" s="18"/>
      <c r="U80" s="50">
        <f t="shared" si="2"/>
        <v>1024.6513791770051</v>
      </c>
      <c r="V80" s="51"/>
      <c r="W80" s="46">
        <f t="shared" si="3"/>
        <v>97.304842596488541</v>
      </c>
      <c r="X80" s="28"/>
    </row>
    <row r="81" spans="1:24" x14ac:dyDescent="0.25">
      <c r="A81" s="18" t="s">
        <v>98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34">
        <v>4965.28</v>
      </c>
      <c r="N81" s="18"/>
      <c r="O81" s="34">
        <v>7831</v>
      </c>
      <c r="P81" s="18"/>
      <c r="Q81" s="34">
        <v>52286</v>
      </c>
      <c r="R81" s="18"/>
      <c r="S81" s="34">
        <v>50876.81</v>
      </c>
      <c r="T81" s="18"/>
      <c r="U81" s="32">
        <f t="shared" si="2"/>
        <v>1024.6513791770051</v>
      </c>
      <c r="V81" s="33"/>
      <c r="W81" s="32">
        <f t="shared" si="3"/>
        <v>97.304842596488541</v>
      </c>
      <c r="X81" s="33"/>
    </row>
    <row r="82" spans="1:24" x14ac:dyDescent="0.25">
      <c r="A82" s="18" t="s">
        <v>99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34">
        <v>2422.42</v>
      </c>
      <c r="N82" s="18"/>
      <c r="O82" s="34" t="s">
        <v>8</v>
      </c>
      <c r="P82" s="18"/>
      <c r="Q82" s="34">
        <v>5845</v>
      </c>
      <c r="R82" s="18"/>
      <c r="S82" s="34">
        <v>4454.1899999999996</v>
      </c>
      <c r="T82" s="18"/>
      <c r="U82" s="32">
        <f t="shared" si="2"/>
        <v>183.87356445207683</v>
      </c>
      <c r="V82" s="33"/>
      <c r="W82" s="32">
        <f t="shared" si="3"/>
        <v>76.205132591958929</v>
      </c>
      <c r="X82" s="33"/>
    </row>
    <row r="83" spans="1:24" x14ac:dyDescent="0.25">
      <c r="A83" s="18" t="s">
        <v>100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34">
        <v>0</v>
      </c>
      <c r="N83" s="18"/>
      <c r="O83" s="34" t="s">
        <v>8</v>
      </c>
      <c r="P83" s="18"/>
      <c r="Q83" s="34" t="s">
        <v>8</v>
      </c>
      <c r="R83" s="18"/>
      <c r="S83" s="34">
        <v>1608.4</v>
      </c>
      <c r="T83" s="18"/>
      <c r="U83" s="32">
        <v>0</v>
      </c>
      <c r="V83" s="33"/>
      <c r="W83" s="32">
        <v>0</v>
      </c>
      <c r="X83" s="33"/>
    </row>
    <row r="84" spans="1:24" x14ac:dyDescent="0.25">
      <c r="A84" s="18" t="s">
        <v>101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34">
        <v>14.33</v>
      </c>
      <c r="N84" s="18"/>
      <c r="O84" s="34" t="s">
        <v>8</v>
      </c>
      <c r="P84" s="18"/>
      <c r="Q84" s="34" t="s">
        <v>8</v>
      </c>
      <c r="R84" s="18"/>
      <c r="S84" s="34">
        <v>0</v>
      </c>
      <c r="T84" s="18"/>
      <c r="U84" s="32">
        <f t="shared" si="2"/>
        <v>0</v>
      </c>
      <c r="V84" s="33"/>
      <c r="W84" s="32">
        <v>0</v>
      </c>
      <c r="X84" s="33"/>
    </row>
    <row r="85" spans="1:24" x14ac:dyDescent="0.25">
      <c r="A85" s="18" t="s">
        <v>102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34">
        <v>0</v>
      </c>
      <c r="N85" s="18"/>
      <c r="O85" s="34" t="s">
        <v>8</v>
      </c>
      <c r="P85" s="18"/>
      <c r="Q85" s="34" t="s">
        <v>8</v>
      </c>
      <c r="R85" s="18"/>
      <c r="S85" s="34">
        <v>750</v>
      </c>
      <c r="T85" s="18"/>
      <c r="U85" s="32">
        <v>0</v>
      </c>
      <c r="V85" s="33"/>
      <c r="W85" s="32">
        <v>0</v>
      </c>
      <c r="X85" s="33"/>
    </row>
    <row r="86" spans="1:24" x14ac:dyDescent="0.25">
      <c r="A86" s="18" t="s">
        <v>103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34">
        <v>2408.09</v>
      </c>
      <c r="N86" s="18"/>
      <c r="O86" s="34" t="s">
        <v>8</v>
      </c>
      <c r="P86" s="18"/>
      <c r="Q86" s="34" t="s">
        <v>8</v>
      </c>
      <c r="R86" s="18"/>
      <c r="S86" s="34">
        <v>2095.79</v>
      </c>
      <c r="T86" s="18"/>
      <c r="U86" s="32">
        <f t="shared" si="2"/>
        <v>87.031215610712223</v>
      </c>
      <c r="V86" s="33"/>
      <c r="W86" s="32">
        <v>0</v>
      </c>
      <c r="X86" s="33"/>
    </row>
    <row r="87" spans="1:24" x14ac:dyDescent="0.25">
      <c r="A87" s="18" t="s">
        <v>104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34">
        <v>0</v>
      </c>
      <c r="N87" s="18"/>
      <c r="O87" s="34" t="s">
        <v>8</v>
      </c>
      <c r="P87" s="18"/>
      <c r="Q87" s="34">
        <v>43786</v>
      </c>
      <c r="R87" s="18"/>
      <c r="S87" s="34">
        <v>43785.25</v>
      </c>
      <c r="T87" s="18"/>
      <c r="U87" s="32">
        <v>0</v>
      </c>
      <c r="V87" s="33"/>
      <c r="W87" s="32">
        <f t="shared" si="3"/>
        <v>99.99828712373818</v>
      </c>
      <c r="X87" s="33"/>
    </row>
    <row r="88" spans="1:24" x14ac:dyDescent="0.25">
      <c r="A88" s="18" t="s">
        <v>105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34">
        <v>0</v>
      </c>
      <c r="N88" s="18"/>
      <c r="O88" s="34" t="s">
        <v>8</v>
      </c>
      <c r="P88" s="18"/>
      <c r="Q88" s="34" t="s">
        <v>8</v>
      </c>
      <c r="R88" s="18"/>
      <c r="S88" s="34">
        <v>43785.25</v>
      </c>
      <c r="T88" s="18"/>
      <c r="U88" s="32">
        <v>0</v>
      </c>
      <c r="V88" s="33"/>
      <c r="W88" s="32">
        <v>0</v>
      </c>
      <c r="X88" s="33"/>
    </row>
    <row r="89" spans="1:24" x14ac:dyDescent="0.25">
      <c r="A89" s="18" t="s">
        <v>106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34">
        <v>2542.85</v>
      </c>
      <c r="N89" s="18"/>
      <c r="O89" s="34" t="s">
        <v>8</v>
      </c>
      <c r="P89" s="18"/>
      <c r="Q89" s="34">
        <v>2655</v>
      </c>
      <c r="R89" s="18"/>
      <c r="S89" s="34">
        <v>2637.37</v>
      </c>
      <c r="T89" s="18"/>
      <c r="U89" s="32">
        <f t="shared" si="2"/>
        <v>103.71708909294688</v>
      </c>
      <c r="V89" s="33"/>
      <c r="W89" s="32">
        <f t="shared" si="3"/>
        <v>99.335969868173251</v>
      </c>
      <c r="X89" s="33"/>
    </row>
    <row r="90" spans="1:24" x14ac:dyDescent="0.25">
      <c r="A90" s="18" t="s">
        <v>107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34">
        <v>2542.85</v>
      </c>
      <c r="N90" s="18"/>
      <c r="O90" s="34" t="s">
        <v>8</v>
      </c>
      <c r="P90" s="18"/>
      <c r="Q90" s="34" t="s">
        <v>8</v>
      </c>
      <c r="R90" s="18"/>
      <c r="S90" s="34">
        <v>2637.37</v>
      </c>
      <c r="T90" s="18"/>
      <c r="U90" s="32">
        <f t="shared" si="2"/>
        <v>103.71708909294688</v>
      </c>
      <c r="V90" s="33"/>
      <c r="W90" s="32">
        <v>0</v>
      </c>
      <c r="X90" s="33"/>
    </row>
    <row r="91" spans="1:24" x14ac:dyDescent="0.25">
      <c r="A91" s="47" t="s">
        <v>8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47" t="s">
        <v>8</v>
      </c>
      <c r="N91" s="18"/>
      <c r="O91" s="47" t="s">
        <v>8</v>
      </c>
      <c r="P91" s="18"/>
      <c r="Q91" s="47" t="s">
        <v>8</v>
      </c>
      <c r="R91" s="18"/>
      <c r="S91" s="47" t="s">
        <v>8</v>
      </c>
      <c r="T91" s="18"/>
      <c r="U91" s="47" t="s">
        <v>8</v>
      </c>
      <c r="V91" s="18"/>
      <c r="W91" s="47" t="s">
        <v>8</v>
      </c>
      <c r="X91" s="18"/>
    </row>
  </sheetData>
  <mergeCells count="589">
    <mergeCell ref="A28:L28"/>
    <mergeCell ref="A30:L30"/>
    <mergeCell ref="M28:N28"/>
    <mergeCell ref="O28:P28"/>
    <mergeCell ref="Q28:R28"/>
    <mergeCell ref="S28:T28"/>
    <mergeCell ref="U28:V28"/>
    <mergeCell ref="W28:X28"/>
    <mergeCell ref="M30:N30"/>
    <mergeCell ref="O30:P30"/>
    <mergeCell ref="Q30:R30"/>
    <mergeCell ref="S30:T30"/>
    <mergeCell ref="U30:V30"/>
    <mergeCell ref="W30:X30"/>
    <mergeCell ref="A29:L29"/>
    <mergeCell ref="M29:N29"/>
    <mergeCell ref="O29:P29"/>
    <mergeCell ref="Q29:R29"/>
    <mergeCell ref="S29:T29"/>
    <mergeCell ref="U29:V29"/>
    <mergeCell ref="W29:X29"/>
    <mergeCell ref="U90:V90"/>
    <mergeCell ref="W90:X90"/>
    <mergeCell ref="A91:L91"/>
    <mergeCell ref="M91:N91"/>
    <mergeCell ref="O91:P91"/>
    <mergeCell ref="Q91:R91"/>
    <mergeCell ref="S91:T91"/>
    <mergeCell ref="U91:V91"/>
    <mergeCell ref="W91:X91"/>
    <mergeCell ref="A90:L90"/>
    <mergeCell ref="M90:N90"/>
    <mergeCell ref="O90:P90"/>
    <mergeCell ref="Q90:R90"/>
    <mergeCell ref="S90:T90"/>
    <mergeCell ref="U88:V88"/>
    <mergeCell ref="W88:X88"/>
    <mergeCell ref="A89:L89"/>
    <mergeCell ref="M89:N89"/>
    <mergeCell ref="O89:P89"/>
    <mergeCell ref="Q89:R89"/>
    <mergeCell ref="S89:T89"/>
    <mergeCell ref="U89:V89"/>
    <mergeCell ref="W89:X89"/>
    <mergeCell ref="A88:L88"/>
    <mergeCell ref="M88:N88"/>
    <mergeCell ref="O88:P88"/>
    <mergeCell ref="Q88:R88"/>
    <mergeCell ref="S88:T88"/>
    <mergeCell ref="U86:V86"/>
    <mergeCell ref="W86:X86"/>
    <mergeCell ref="A87:L87"/>
    <mergeCell ref="M87:N87"/>
    <mergeCell ref="O87:P87"/>
    <mergeCell ref="Q87:R87"/>
    <mergeCell ref="S87:T87"/>
    <mergeCell ref="U87:V87"/>
    <mergeCell ref="W87:X87"/>
    <mergeCell ref="A86:L86"/>
    <mergeCell ref="M86:N86"/>
    <mergeCell ref="O86:P86"/>
    <mergeCell ref="Q86:R86"/>
    <mergeCell ref="S86:T86"/>
    <mergeCell ref="U84:V84"/>
    <mergeCell ref="W84:X84"/>
    <mergeCell ref="A85:L85"/>
    <mergeCell ref="M85:N85"/>
    <mergeCell ref="O85:P85"/>
    <mergeCell ref="Q85:R85"/>
    <mergeCell ref="S85:T85"/>
    <mergeCell ref="U85:V85"/>
    <mergeCell ref="W85:X85"/>
    <mergeCell ref="A84:L84"/>
    <mergeCell ref="M84:N84"/>
    <mergeCell ref="O84:P84"/>
    <mergeCell ref="Q84:R84"/>
    <mergeCell ref="S84:T84"/>
    <mergeCell ref="U82:V82"/>
    <mergeCell ref="W82:X82"/>
    <mergeCell ref="A83:L83"/>
    <mergeCell ref="M83:N83"/>
    <mergeCell ref="O83:P83"/>
    <mergeCell ref="Q83:R83"/>
    <mergeCell ref="S83:T83"/>
    <mergeCell ref="U83:V83"/>
    <mergeCell ref="W83:X83"/>
    <mergeCell ref="A82:L82"/>
    <mergeCell ref="M82:N82"/>
    <mergeCell ref="O82:P82"/>
    <mergeCell ref="Q82:R82"/>
    <mergeCell ref="S82:T82"/>
    <mergeCell ref="U80:V80"/>
    <mergeCell ref="W80:X80"/>
    <mergeCell ref="A81:L81"/>
    <mergeCell ref="M81:N81"/>
    <mergeCell ref="O81:P81"/>
    <mergeCell ref="Q81:R81"/>
    <mergeCell ref="S81:T81"/>
    <mergeCell ref="U81:V81"/>
    <mergeCell ref="W81:X81"/>
    <mergeCell ref="A80:L80"/>
    <mergeCell ref="M80:N80"/>
    <mergeCell ref="O80:P80"/>
    <mergeCell ref="Q80:R80"/>
    <mergeCell ref="S80:T80"/>
    <mergeCell ref="U78:V78"/>
    <mergeCell ref="W78:X78"/>
    <mergeCell ref="A79:L79"/>
    <mergeCell ref="M79:N79"/>
    <mergeCell ref="O79:P79"/>
    <mergeCell ref="Q79:R79"/>
    <mergeCell ref="S79:T79"/>
    <mergeCell ref="U79:V79"/>
    <mergeCell ref="W79:X79"/>
    <mergeCell ref="A78:L78"/>
    <mergeCell ref="M78:N78"/>
    <mergeCell ref="O78:P78"/>
    <mergeCell ref="Q78:R78"/>
    <mergeCell ref="S78:T78"/>
    <mergeCell ref="U76:V76"/>
    <mergeCell ref="W76:X76"/>
    <mergeCell ref="A77:L77"/>
    <mergeCell ref="M77:N77"/>
    <mergeCell ref="O77:P77"/>
    <mergeCell ref="Q77:R77"/>
    <mergeCell ref="S77:T77"/>
    <mergeCell ref="U77:V77"/>
    <mergeCell ref="W77:X77"/>
    <mergeCell ref="A76:L76"/>
    <mergeCell ref="M76:N76"/>
    <mergeCell ref="O76:P76"/>
    <mergeCell ref="Q76:R76"/>
    <mergeCell ref="S76:T76"/>
    <mergeCell ref="U74:V74"/>
    <mergeCell ref="W74:X74"/>
    <mergeCell ref="A75:L75"/>
    <mergeCell ref="M75:N75"/>
    <mergeCell ref="O75:P75"/>
    <mergeCell ref="Q75:R75"/>
    <mergeCell ref="S75:T75"/>
    <mergeCell ref="U75:V75"/>
    <mergeCell ref="W75:X75"/>
    <mergeCell ref="A74:L74"/>
    <mergeCell ref="M74:N74"/>
    <mergeCell ref="O74:P74"/>
    <mergeCell ref="Q74:R74"/>
    <mergeCell ref="S74:T74"/>
    <mergeCell ref="U72:V72"/>
    <mergeCell ref="W72:X72"/>
    <mergeCell ref="A73:L73"/>
    <mergeCell ref="M73:N73"/>
    <mergeCell ref="O73:P73"/>
    <mergeCell ref="Q73:R73"/>
    <mergeCell ref="S73:T73"/>
    <mergeCell ref="U73:V73"/>
    <mergeCell ref="W73:X73"/>
    <mergeCell ref="A72:L72"/>
    <mergeCell ref="M72:N72"/>
    <mergeCell ref="O72:P72"/>
    <mergeCell ref="Q72:R72"/>
    <mergeCell ref="S72:T72"/>
    <mergeCell ref="U70:V70"/>
    <mergeCell ref="W70:X70"/>
    <mergeCell ref="A71:L71"/>
    <mergeCell ref="M71:N71"/>
    <mergeCell ref="O71:P71"/>
    <mergeCell ref="Q71:R71"/>
    <mergeCell ref="S71:T71"/>
    <mergeCell ref="U71:V71"/>
    <mergeCell ref="W71:X71"/>
    <mergeCell ref="A70:L70"/>
    <mergeCell ref="M70:N70"/>
    <mergeCell ref="O70:P70"/>
    <mergeCell ref="Q70:R70"/>
    <mergeCell ref="S70:T70"/>
    <mergeCell ref="U68:V68"/>
    <mergeCell ref="W68:X68"/>
    <mergeCell ref="A69:L69"/>
    <mergeCell ref="M69:N69"/>
    <mergeCell ref="O69:P69"/>
    <mergeCell ref="Q69:R69"/>
    <mergeCell ref="S69:T69"/>
    <mergeCell ref="U69:V69"/>
    <mergeCell ref="W69:X69"/>
    <mergeCell ref="A68:L68"/>
    <mergeCell ref="M68:N68"/>
    <mergeCell ref="O68:P68"/>
    <mergeCell ref="Q68:R68"/>
    <mergeCell ref="S68:T68"/>
    <mergeCell ref="U66:V66"/>
    <mergeCell ref="W66:X66"/>
    <mergeCell ref="A67:L67"/>
    <mergeCell ref="M67:N67"/>
    <mergeCell ref="O67:P67"/>
    <mergeCell ref="Q67:R67"/>
    <mergeCell ref="S67:T67"/>
    <mergeCell ref="U67:V67"/>
    <mergeCell ref="W67:X67"/>
    <mergeCell ref="A66:L66"/>
    <mergeCell ref="M66:N66"/>
    <mergeCell ref="O66:P66"/>
    <mergeCell ref="Q66:R66"/>
    <mergeCell ref="S66:T66"/>
    <mergeCell ref="U64:V64"/>
    <mergeCell ref="W64:X64"/>
    <mergeCell ref="A65:L65"/>
    <mergeCell ref="M65:N65"/>
    <mergeCell ref="O65:P65"/>
    <mergeCell ref="Q65:R65"/>
    <mergeCell ref="S65:T65"/>
    <mergeCell ref="U65:V65"/>
    <mergeCell ref="W65:X65"/>
    <mergeCell ref="A64:L64"/>
    <mergeCell ref="M64:N64"/>
    <mergeCell ref="O64:P64"/>
    <mergeCell ref="Q64:R64"/>
    <mergeCell ref="S64:T64"/>
    <mergeCell ref="U62:V62"/>
    <mergeCell ref="W62:X62"/>
    <mergeCell ref="A63:L63"/>
    <mergeCell ref="M63:N63"/>
    <mergeCell ref="O63:P63"/>
    <mergeCell ref="Q63:R63"/>
    <mergeCell ref="S63:T63"/>
    <mergeCell ref="U63:V63"/>
    <mergeCell ref="W63:X63"/>
    <mergeCell ref="A62:L62"/>
    <mergeCell ref="M62:N62"/>
    <mergeCell ref="O62:P62"/>
    <mergeCell ref="Q62:R62"/>
    <mergeCell ref="S62:T62"/>
    <mergeCell ref="U60:V60"/>
    <mergeCell ref="W60:X60"/>
    <mergeCell ref="A61:L61"/>
    <mergeCell ref="M61:N61"/>
    <mergeCell ref="O61:P61"/>
    <mergeCell ref="Q61:R61"/>
    <mergeCell ref="S61:T61"/>
    <mergeCell ref="U61:V61"/>
    <mergeCell ref="W61:X61"/>
    <mergeCell ref="A60:L60"/>
    <mergeCell ref="M60:N60"/>
    <mergeCell ref="O60:P60"/>
    <mergeCell ref="Q60:R60"/>
    <mergeCell ref="S60:T60"/>
    <mergeCell ref="U58:V58"/>
    <mergeCell ref="W58:X58"/>
    <mergeCell ref="A59:L59"/>
    <mergeCell ref="M59:N59"/>
    <mergeCell ref="O59:P59"/>
    <mergeCell ref="Q59:R59"/>
    <mergeCell ref="S59:T59"/>
    <mergeCell ref="U59:V59"/>
    <mergeCell ref="W59:X59"/>
    <mergeCell ref="A58:L58"/>
    <mergeCell ref="M58:N58"/>
    <mergeCell ref="O58:P58"/>
    <mergeCell ref="Q58:R58"/>
    <mergeCell ref="S58:T58"/>
    <mergeCell ref="U56:V56"/>
    <mergeCell ref="W56:X56"/>
    <mergeCell ref="A57:L57"/>
    <mergeCell ref="M57:N57"/>
    <mergeCell ref="O57:P57"/>
    <mergeCell ref="Q57:R57"/>
    <mergeCell ref="S57:T57"/>
    <mergeCell ref="U57:V57"/>
    <mergeCell ref="W57:X57"/>
    <mergeCell ref="A56:L56"/>
    <mergeCell ref="M56:N56"/>
    <mergeCell ref="O56:P56"/>
    <mergeCell ref="Q56:R56"/>
    <mergeCell ref="S56:T56"/>
    <mergeCell ref="U54:V54"/>
    <mergeCell ref="W54:X54"/>
    <mergeCell ref="A55:L55"/>
    <mergeCell ref="M55:N55"/>
    <mergeCell ref="O55:P55"/>
    <mergeCell ref="Q55:R55"/>
    <mergeCell ref="S55:T55"/>
    <mergeCell ref="U55:V55"/>
    <mergeCell ref="W55:X55"/>
    <mergeCell ref="A54:L54"/>
    <mergeCell ref="M54:N54"/>
    <mergeCell ref="O54:P54"/>
    <mergeCell ref="Q54:R54"/>
    <mergeCell ref="S54:T54"/>
    <mergeCell ref="U52:V52"/>
    <mergeCell ref="W52:X52"/>
    <mergeCell ref="A53:L53"/>
    <mergeCell ref="M53:N53"/>
    <mergeCell ref="O53:P53"/>
    <mergeCell ref="Q53:R53"/>
    <mergeCell ref="S53:T53"/>
    <mergeCell ref="U53:V53"/>
    <mergeCell ref="W53:X53"/>
    <mergeCell ref="A52:L52"/>
    <mergeCell ref="M52:N52"/>
    <mergeCell ref="O52:P52"/>
    <mergeCell ref="Q52:R52"/>
    <mergeCell ref="S52:T52"/>
    <mergeCell ref="U50:V50"/>
    <mergeCell ref="W50:X50"/>
    <mergeCell ref="A51:L51"/>
    <mergeCell ref="M51:N51"/>
    <mergeCell ref="O51:P51"/>
    <mergeCell ref="Q51:R51"/>
    <mergeCell ref="S51:T51"/>
    <mergeCell ref="U51:V51"/>
    <mergeCell ref="W51:X51"/>
    <mergeCell ref="A50:L50"/>
    <mergeCell ref="M50:N50"/>
    <mergeCell ref="O50:P50"/>
    <mergeCell ref="Q50:R50"/>
    <mergeCell ref="S50:T50"/>
    <mergeCell ref="U48:V48"/>
    <mergeCell ref="W48:X48"/>
    <mergeCell ref="A49:L49"/>
    <mergeCell ref="M49:N49"/>
    <mergeCell ref="O49:P49"/>
    <mergeCell ref="Q49:R49"/>
    <mergeCell ref="S49:T49"/>
    <mergeCell ref="U49:V49"/>
    <mergeCell ref="W49:X49"/>
    <mergeCell ref="A48:L48"/>
    <mergeCell ref="M48:N48"/>
    <mergeCell ref="O48:P48"/>
    <mergeCell ref="Q48:R48"/>
    <mergeCell ref="S48:T48"/>
    <mergeCell ref="U46:V46"/>
    <mergeCell ref="W46:X46"/>
    <mergeCell ref="A47:L47"/>
    <mergeCell ref="M47:N47"/>
    <mergeCell ref="O47:P47"/>
    <mergeCell ref="Q47:R47"/>
    <mergeCell ref="S47:T47"/>
    <mergeCell ref="U47:V47"/>
    <mergeCell ref="W47:X47"/>
    <mergeCell ref="A46:L46"/>
    <mergeCell ref="M46:N46"/>
    <mergeCell ref="O46:P46"/>
    <mergeCell ref="Q46:R46"/>
    <mergeCell ref="S46:T46"/>
    <mergeCell ref="U44:V44"/>
    <mergeCell ref="W44:X44"/>
    <mergeCell ref="A45:L45"/>
    <mergeCell ref="M45:N45"/>
    <mergeCell ref="O45:P45"/>
    <mergeCell ref="Q45:R45"/>
    <mergeCell ref="S45:T45"/>
    <mergeCell ref="U45:V45"/>
    <mergeCell ref="W45:X45"/>
    <mergeCell ref="A44:L44"/>
    <mergeCell ref="M44:N44"/>
    <mergeCell ref="O44:P44"/>
    <mergeCell ref="Q44:R44"/>
    <mergeCell ref="S44:T44"/>
    <mergeCell ref="U42:V42"/>
    <mergeCell ref="W42:X42"/>
    <mergeCell ref="A43:L43"/>
    <mergeCell ref="M43:N43"/>
    <mergeCell ref="O43:P43"/>
    <mergeCell ref="Q43:R43"/>
    <mergeCell ref="S43:T43"/>
    <mergeCell ref="U43:V43"/>
    <mergeCell ref="W43:X43"/>
    <mergeCell ref="A42:L42"/>
    <mergeCell ref="M42:N42"/>
    <mergeCell ref="O42:P42"/>
    <mergeCell ref="Q42:R42"/>
    <mergeCell ref="S42:T42"/>
    <mergeCell ref="U40:V40"/>
    <mergeCell ref="W40:X40"/>
    <mergeCell ref="A41:L41"/>
    <mergeCell ref="M41:N41"/>
    <mergeCell ref="O41:P41"/>
    <mergeCell ref="Q41:R41"/>
    <mergeCell ref="S41:T41"/>
    <mergeCell ref="U41:V41"/>
    <mergeCell ref="W41:X41"/>
    <mergeCell ref="A40:L40"/>
    <mergeCell ref="M40:N40"/>
    <mergeCell ref="O40:P40"/>
    <mergeCell ref="Q40:R40"/>
    <mergeCell ref="S40:T40"/>
    <mergeCell ref="U38:V38"/>
    <mergeCell ref="W38:X38"/>
    <mergeCell ref="A39:L39"/>
    <mergeCell ref="M39:N39"/>
    <mergeCell ref="O39:P39"/>
    <mergeCell ref="Q39:R39"/>
    <mergeCell ref="S39:T39"/>
    <mergeCell ref="U39:V39"/>
    <mergeCell ref="W39:X39"/>
    <mergeCell ref="A38:L38"/>
    <mergeCell ref="M38:N38"/>
    <mergeCell ref="O38:P38"/>
    <mergeCell ref="Q38:R38"/>
    <mergeCell ref="S38:T38"/>
    <mergeCell ref="U36:V36"/>
    <mergeCell ref="W36:X36"/>
    <mergeCell ref="A37:L37"/>
    <mergeCell ref="M37:N37"/>
    <mergeCell ref="O37:P37"/>
    <mergeCell ref="Q37:R37"/>
    <mergeCell ref="S37:T37"/>
    <mergeCell ref="U37:V37"/>
    <mergeCell ref="W37:X37"/>
    <mergeCell ref="A36:L36"/>
    <mergeCell ref="M36:N36"/>
    <mergeCell ref="O36:P36"/>
    <mergeCell ref="Q36:R36"/>
    <mergeCell ref="S36:T36"/>
    <mergeCell ref="U34:V34"/>
    <mergeCell ref="W34:X34"/>
    <mergeCell ref="A35:L35"/>
    <mergeCell ref="M35:N35"/>
    <mergeCell ref="O35:P35"/>
    <mergeCell ref="Q35:R35"/>
    <mergeCell ref="S35:T35"/>
    <mergeCell ref="U35:V35"/>
    <mergeCell ref="W35:X35"/>
    <mergeCell ref="A34:L34"/>
    <mergeCell ref="M34:N34"/>
    <mergeCell ref="O34:P34"/>
    <mergeCell ref="Q34:R34"/>
    <mergeCell ref="S34:T34"/>
    <mergeCell ref="U32:V32"/>
    <mergeCell ref="W32:X32"/>
    <mergeCell ref="A33:L33"/>
    <mergeCell ref="M33:N33"/>
    <mergeCell ref="O33:P33"/>
    <mergeCell ref="Q33:R33"/>
    <mergeCell ref="S33:T33"/>
    <mergeCell ref="U33:V33"/>
    <mergeCell ref="W33:X33"/>
    <mergeCell ref="A32:L32"/>
    <mergeCell ref="M32:N32"/>
    <mergeCell ref="O32:P32"/>
    <mergeCell ref="Q32:R32"/>
    <mergeCell ref="S32:T32"/>
    <mergeCell ref="U23:V23"/>
    <mergeCell ref="W23:X23"/>
    <mergeCell ref="A31:L31"/>
    <mergeCell ref="M31:N31"/>
    <mergeCell ref="O31:P31"/>
    <mergeCell ref="Q31:R31"/>
    <mergeCell ref="S31:T31"/>
    <mergeCell ref="U31:V31"/>
    <mergeCell ref="W31:X31"/>
    <mergeCell ref="A23:L23"/>
    <mergeCell ref="M23:N23"/>
    <mergeCell ref="O23:P23"/>
    <mergeCell ref="Q23:R23"/>
    <mergeCell ref="S23:T23"/>
    <mergeCell ref="M24:N24"/>
    <mergeCell ref="O24:P24"/>
    <mergeCell ref="Q24:R24"/>
    <mergeCell ref="S24:T24"/>
    <mergeCell ref="U24:V24"/>
    <mergeCell ref="W24:X24"/>
    <mergeCell ref="M25:N25"/>
    <mergeCell ref="O25:P25"/>
    <mergeCell ref="Q25:R25"/>
    <mergeCell ref="S25:T25"/>
    <mergeCell ref="U21:V21"/>
    <mergeCell ref="W21:X21"/>
    <mergeCell ref="A22:L22"/>
    <mergeCell ref="M22:N22"/>
    <mergeCell ref="O22:P22"/>
    <mergeCell ref="Q22:R22"/>
    <mergeCell ref="S22:T22"/>
    <mergeCell ref="U22:V22"/>
    <mergeCell ref="W22:X22"/>
    <mergeCell ref="A21:L21"/>
    <mergeCell ref="M21:N21"/>
    <mergeCell ref="O21:P21"/>
    <mergeCell ref="Q21:R21"/>
    <mergeCell ref="S21:T21"/>
    <mergeCell ref="U19:V19"/>
    <mergeCell ref="W19:X19"/>
    <mergeCell ref="A20:L20"/>
    <mergeCell ref="M20:N20"/>
    <mergeCell ref="O20:P20"/>
    <mergeCell ref="Q20:R20"/>
    <mergeCell ref="S20:T20"/>
    <mergeCell ref="U20:V20"/>
    <mergeCell ref="W20:X20"/>
    <mergeCell ref="A19:L19"/>
    <mergeCell ref="M19:N19"/>
    <mergeCell ref="O19:P19"/>
    <mergeCell ref="Q19:R19"/>
    <mergeCell ref="S19:T19"/>
    <mergeCell ref="U17:V17"/>
    <mergeCell ref="W17:X17"/>
    <mergeCell ref="A18:L18"/>
    <mergeCell ref="M18:N18"/>
    <mergeCell ref="O18:P18"/>
    <mergeCell ref="Q18:R18"/>
    <mergeCell ref="S18:T18"/>
    <mergeCell ref="U18:V18"/>
    <mergeCell ref="W18:X18"/>
    <mergeCell ref="A17:L17"/>
    <mergeCell ref="M17:N17"/>
    <mergeCell ref="O17:P17"/>
    <mergeCell ref="Q17:R17"/>
    <mergeCell ref="S17:T17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U13:V13"/>
    <mergeCell ref="W13:X13"/>
    <mergeCell ref="A14:L14"/>
    <mergeCell ref="M14:N14"/>
    <mergeCell ref="O14:P14"/>
    <mergeCell ref="Q14:R14"/>
    <mergeCell ref="S14:T14"/>
    <mergeCell ref="U14:V14"/>
    <mergeCell ref="W14:X14"/>
    <mergeCell ref="A13:L13"/>
    <mergeCell ref="M13:N13"/>
    <mergeCell ref="O13:P13"/>
    <mergeCell ref="Q13:R13"/>
    <mergeCell ref="S13:T13"/>
    <mergeCell ref="U11:V11"/>
    <mergeCell ref="W11:X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O11:P11"/>
    <mergeCell ref="Q11:R11"/>
    <mergeCell ref="S11:T11"/>
    <mergeCell ref="W9:X9"/>
    <mergeCell ref="A10:L10"/>
    <mergeCell ref="M10:N10"/>
    <mergeCell ref="O10:P10"/>
    <mergeCell ref="Q10:R10"/>
    <mergeCell ref="S10:T10"/>
    <mergeCell ref="U10:V10"/>
    <mergeCell ref="W10:X10"/>
    <mergeCell ref="A6:U6"/>
    <mergeCell ref="A7:U7"/>
    <mergeCell ref="A8:U8"/>
    <mergeCell ref="A9:L9"/>
    <mergeCell ref="M9:N9"/>
    <mergeCell ref="O9:P9"/>
    <mergeCell ref="Q9:R9"/>
    <mergeCell ref="S9:T9"/>
    <mergeCell ref="U9:V9"/>
    <mergeCell ref="A1:B1"/>
    <mergeCell ref="A2:B2"/>
    <mergeCell ref="A3:B3"/>
    <mergeCell ref="A4:B4"/>
    <mergeCell ref="A5:B5"/>
    <mergeCell ref="A24:L24"/>
    <mergeCell ref="A25:L25"/>
    <mergeCell ref="A26:L26"/>
    <mergeCell ref="A27:L27"/>
    <mergeCell ref="U25:V25"/>
    <mergeCell ref="W25:X25"/>
    <mergeCell ref="M26:N26"/>
    <mergeCell ref="O26:P26"/>
    <mergeCell ref="Q26:R26"/>
    <mergeCell ref="S26:T26"/>
    <mergeCell ref="U26:V26"/>
    <mergeCell ref="W26:X26"/>
    <mergeCell ref="M27:N27"/>
    <mergeCell ref="O27:P27"/>
    <mergeCell ref="Q27:R27"/>
    <mergeCell ref="S27:T27"/>
    <mergeCell ref="U27:V27"/>
    <mergeCell ref="W27:X27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4"/>
  <sheetViews>
    <sheetView view="pageBreakPreview" topLeftCell="A4" zoomScaleNormal="100" zoomScaleSheetLayoutView="100" workbookViewId="0">
      <selection activeCell="W29" sqref="W29:X29"/>
    </sheetView>
  </sheetViews>
  <sheetFormatPr defaultRowHeight="15" x14ac:dyDescent="0.25"/>
  <cols>
    <col min="6" max="6" width="4.7109375" customWidth="1"/>
    <col min="10" max="10" width="3.5703125" customWidth="1"/>
    <col min="11" max="11" width="3.7109375" customWidth="1"/>
    <col min="25" max="25" width="22.28515625" customWidth="1"/>
  </cols>
  <sheetData>
    <row r="1" spans="1:25" x14ac:dyDescent="0.25">
      <c r="A1" s="18" t="s">
        <v>0</v>
      </c>
      <c r="B1" s="18"/>
      <c r="C1" s="1" t="s">
        <v>1</v>
      </c>
      <c r="D1" s="2">
        <v>45364.479236180552</v>
      </c>
    </row>
    <row r="2" spans="1:25" x14ac:dyDescent="0.25">
      <c r="A2" s="18" t="s">
        <v>2</v>
      </c>
      <c r="B2" s="18"/>
      <c r="C2" s="1" t="s">
        <v>3</v>
      </c>
      <c r="D2" s="3">
        <v>45364.479236180552</v>
      </c>
    </row>
    <row r="3" spans="1:25" x14ac:dyDescent="0.25">
      <c r="A3" s="18" t="s">
        <v>4</v>
      </c>
      <c r="B3" s="18"/>
    </row>
    <row r="4" spans="1:25" x14ac:dyDescent="0.25">
      <c r="A4" s="18" t="s">
        <v>5</v>
      </c>
      <c r="B4" s="18"/>
    </row>
    <row r="5" spans="1:25" x14ac:dyDescent="0.25">
      <c r="A5" s="18" t="s">
        <v>6</v>
      </c>
      <c r="B5" s="18"/>
    </row>
    <row r="6" spans="1:25" s="6" customFormat="1" ht="18.75" x14ac:dyDescent="0.3">
      <c r="A6" s="58" t="s">
        <v>108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5" x14ac:dyDescent="0.25">
      <c r="A7" s="44" t="s">
        <v>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5" x14ac:dyDescent="0.25">
      <c r="A8" s="26" t="s">
        <v>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5" x14ac:dyDescent="0.25">
      <c r="A9" s="57" t="s">
        <v>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7" t="s">
        <v>10</v>
      </c>
      <c r="N9" s="18"/>
      <c r="O9" s="57" t="s">
        <v>11</v>
      </c>
      <c r="P9" s="18"/>
      <c r="Q9" s="57" t="s">
        <v>12</v>
      </c>
      <c r="R9" s="18"/>
      <c r="S9" s="57" t="s">
        <v>13</v>
      </c>
      <c r="T9" s="18"/>
      <c r="U9" s="57" t="s">
        <v>14</v>
      </c>
      <c r="V9" s="18"/>
      <c r="W9" s="57" t="s">
        <v>15</v>
      </c>
      <c r="X9" s="18"/>
    </row>
    <row r="10" spans="1:25" x14ac:dyDescent="0.25">
      <c r="A10" s="57" t="s">
        <v>109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57" t="s">
        <v>17</v>
      </c>
      <c r="N10" s="18"/>
      <c r="O10" s="57" t="s">
        <v>18</v>
      </c>
      <c r="P10" s="18"/>
      <c r="Q10" s="57" t="s">
        <v>19</v>
      </c>
      <c r="R10" s="18"/>
      <c r="S10" s="57" t="s">
        <v>20</v>
      </c>
      <c r="T10" s="18"/>
      <c r="U10" s="57" t="s">
        <v>21</v>
      </c>
      <c r="V10" s="18"/>
      <c r="W10" s="57" t="s">
        <v>22</v>
      </c>
      <c r="X10" s="18"/>
    </row>
    <row r="11" spans="1:25" x14ac:dyDescent="0.25">
      <c r="A11" s="63" t="s">
        <v>110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64">
        <f>M12+M14+M16+M25+M27+M29</f>
        <v>1122158.22</v>
      </c>
      <c r="N11" s="64"/>
      <c r="O11" s="64">
        <f>O12+O14+O16+O25+O27+O29</f>
        <v>1197914</v>
      </c>
      <c r="P11" s="64"/>
      <c r="Q11" s="64">
        <f t="shared" ref="Q11" si="0">Q12+Q14+Q16+Q25+Q27+Q29</f>
        <v>1396918</v>
      </c>
      <c r="R11" s="64"/>
      <c r="S11" s="64">
        <f t="shared" ref="S11" si="1">S12+S14+S16+S25+S27+S29</f>
        <v>1370419.1600000001</v>
      </c>
      <c r="T11" s="64"/>
      <c r="U11" s="56">
        <f>S11/M11*100</f>
        <v>122.12352372199351</v>
      </c>
      <c r="V11" s="56"/>
      <c r="W11" s="56">
        <f>S11/Q11*100</f>
        <v>98.103049713726946</v>
      </c>
      <c r="X11" s="56"/>
      <c r="Y11" s="16"/>
    </row>
    <row r="12" spans="1:25" s="15" customFormat="1" x14ac:dyDescent="0.25">
      <c r="A12" s="65" t="s">
        <v>124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66">
        <v>14374.66</v>
      </c>
      <c r="N12" s="66"/>
      <c r="O12" s="66">
        <v>28305</v>
      </c>
      <c r="P12" s="18"/>
      <c r="Q12" s="66">
        <v>37955</v>
      </c>
      <c r="R12" s="18"/>
      <c r="S12" s="66">
        <v>35757.31</v>
      </c>
      <c r="T12" s="18"/>
      <c r="U12" s="67">
        <f>S12/M12</f>
        <v>2.4875238788256557</v>
      </c>
      <c r="V12" s="67"/>
      <c r="W12" s="67">
        <f>S12/Q12</f>
        <v>0.94209748386246861</v>
      </c>
      <c r="X12" s="68"/>
      <c r="Y12" s="16"/>
    </row>
    <row r="13" spans="1:25" s="15" customFormat="1" x14ac:dyDescent="0.25">
      <c r="A13" s="69" t="s">
        <v>125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70">
        <v>14374.66</v>
      </c>
      <c r="N13" s="70"/>
      <c r="O13" s="70">
        <v>28305</v>
      </c>
      <c r="P13" s="18"/>
      <c r="Q13" s="70">
        <v>37955</v>
      </c>
      <c r="R13" s="18"/>
      <c r="S13" s="70">
        <v>35757.31</v>
      </c>
      <c r="T13" s="18"/>
      <c r="U13" s="73">
        <f t="shared" ref="U13" si="2">S13/M13</f>
        <v>2.4875238788256557</v>
      </c>
      <c r="V13" s="73"/>
      <c r="W13" s="73">
        <f t="shared" ref="W13" si="3">S13/Q13</f>
        <v>0.94209748386246861</v>
      </c>
      <c r="X13" s="81"/>
      <c r="Y13" s="16"/>
    </row>
    <row r="14" spans="1:25" x14ac:dyDescent="0.25">
      <c r="A14" s="60" t="s">
        <v>111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61">
        <v>6114.22</v>
      </c>
      <c r="N14" s="61"/>
      <c r="O14" s="61">
        <v>6769</v>
      </c>
      <c r="P14" s="18"/>
      <c r="Q14" s="61">
        <v>13269</v>
      </c>
      <c r="R14" s="18"/>
      <c r="S14" s="61">
        <v>12044</v>
      </c>
      <c r="T14" s="18"/>
      <c r="U14" s="62">
        <v>196.98</v>
      </c>
      <c r="V14" s="18"/>
      <c r="W14" s="62">
        <v>90.77</v>
      </c>
      <c r="X14" s="18"/>
      <c r="Y14" s="16"/>
    </row>
    <row r="15" spans="1:25" x14ac:dyDescent="0.25">
      <c r="A15" s="71" t="s">
        <v>112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72">
        <v>6114.22</v>
      </c>
      <c r="N15" s="72"/>
      <c r="O15" s="72">
        <v>6769</v>
      </c>
      <c r="P15" s="18"/>
      <c r="Q15" s="72">
        <v>13269</v>
      </c>
      <c r="R15" s="18"/>
      <c r="S15" s="72">
        <v>12044</v>
      </c>
      <c r="T15" s="18"/>
      <c r="U15" s="74">
        <v>196.98</v>
      </c>
      <c r="V15" s="18"/>
      <c r="W15" s="74">
        <v>90.77</v>
      </c>
      <c r="X15" s="18"/>
      <c r="Y15" s="16"/>
    </row>
    <row r="16" spans="1:25" x14ac:dyDescent="0.25">
      <c r="A16" s="60" t="s">
        <v>113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61">
        <f>SUM(M17:M24)</f>
        <v>1096972.73</v>
      </c>
      <c r="N16" s="61"/>
      <c r="O16" s="61">
        <f>SUM(O17:O24)</f>
        <v>1162044</v>
      </c>
      <c r="P16" s="61"/>
      <c r="Q16" s="61">
        <f t="shared" ref="Q16" si="4">SUM(Q17:Q24)</f>
        <v>1313449</v>
      </c>
      <c r="R16" s="61"/>
      <c r="S16" s="61">
        <f t="shared" ref="S16" si="5">SUM(S17:S24)</f>
        <v>1290680.23</v>
      </c>
      <c r="T16" s="61"/>
      <c r="U16" s="82">
        <f>S16/M16*100</f>
        <v>117.65836968435852</v>
      </c>
      <c r="V16" s="28"/>
      <c r="W16" s="82">
        <f>S16/Q16*100</f>
        <v>98.266489981719886</v>
      </c>
      <c r="X16" s="28"/>
      <c r="Y16" s="16"/>
    </row>
    <row r="17" spans="1:25" s="15" customFormat="1" x14ac:dyDescent="0.25">
      <c r="A17" s="69" t="s">
        <v>126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70">
        <v>5372.46</v>
      </c>
      <c r="N17" s="70"/>
      <c r="O17" s="70">
        <v>5282</v>
      </c>
      <c r="P17" s="18"/>
      <c r="Q17" s="70">
        <v>8260</v>
      </c>
      <c r="R17" s="18"/>
      <c r="S17" s="70">
        <v>7877.38</v>
      </c>
      <c r="T17" s="18"/>
      <c r="U17" s="73">
        <f>S17/M17</f>
        <v>1.4662519590653071</v>
      </c>
      <c r="V17" s="73"/>
      <c r="W17" s="73">
        <f t="shared" ref="W17:W18" si="6">S17/Q17</f>
        <v>0.95367796610169497</v>
      </c>
      <c r="X17" s="81"/>
      <c r="Y17" s="16"/>
    </row>
    <row r="18" spans="1:25" s="15" customFormat="1" x14ac:dyDescent="0.25">
      <c r="A18" s="69" t="s">
        <v>127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70">
        <v>39045.910000000003</v>
      </c>
      <c r="N18" s="70"/>
      <c r="O18" s="70">
        <v>48630</v>
      </c>
      <c r="P18" s="18"/>
      <c r="Q18" s="70">
        <v>48630</v>
      </c>
      <c r="R18" s="18"/>
      <c r="S18" s="70">
        <v>50451.78</v>
      </c>
      <c r="T18" s="18"/>
      <c r="U18" s="73">
        <f t="shared" ref="U18:U24" si="7">S18/M18</f>
        <v>1.2921143341261605</v>
      </c>
      <c r="V18" s="73"/>
      <c r="W18" s="73">
        <f t="shared" si="6"/>
        <v>1.0374620604565084</v>
      </c>
      <c r="X18" s="81"/>
      <c r="Y18" s="16"/>
    </row>
    <row r="19" spans="1:25" x14ac:dyDescent="0.25">
      <c r="A19" s="71" t="s">
        <v>114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72">
        <v>782.66</v>
      </c>
      <c r="N19" s="72"/>
      <c r="O19" s="72">
        <v>1327</v>
      </c>
      <c r="P19" s="18"/>
      <c r="Q19" s="72">
        <v>1327</v>
      </c>
      <c r="R19" s="18"/>
      <c r="S19" s="72">
        <v>910.75</v>
      </c>
      <c r="T19" s="18"/>
      <c r="U19" s="73">
        <f t="shared" si="7"/>
        <v>1.1636598267446912</v>
      </c>
      <c r="V19" s="73"/>
      <c r="W19" s="74">
        <v>68.63</v>
      </c>
      <c r="X19" s="18"/>
      <c r="Y19" s="16"/>
    </row>
    <row r="20" spans="1:25" s="15" customFormat="1" x14ac:dyDescent="0.25">
      <c r="A20" s="69" t="s">
        <v>128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70">
        <v>30442.62</v>
      </c>
      <c r="N20" s="70"/>
      <c r="O20" s="70">
        <v>29932</v>
      </c>
      <c r="P20" s="18"/>
      <c r="Q20" s="70">
        <v>46801</v>
      </c>
      <c r="R20" s="18"/>
      <c r="S20" s="70">
        <v>44626.97</v>
      </c>
      <c r="T20" s="18"/>
      <c r="U20" s="73">
        <f t="shared" si="7"/>
        <v>1.4659372287930541</v>
      </c>
      <c r="V20" s="73"/>
      <c r="W20" s="73">
        <f t="shared" ref="W20" si="8">S20/Q20</f>
        <v>0.9535473600991432</v>
      </c>
      <c r="X20" s="81"/>
      <c r="Y20" s="16"/>
    </row>
    <row r="21" spans="1:25" x14ac:dyDescent="0.25">
      <c r="A21" s="71" t="s">
        <v>115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72">
        <v>63.71</v>
      </c>
      <c r="N21" s="72"/>
      <c r="O21" s="72">
        <v>265</v>
      </c>
      <c r="P21" s="18"/>
      <c r="Q21" s="72">
        <v>265</v>
      </c>
      <c r="R21" s="18"/>
      <c r="S21" s="72">
        <v>0</v>
      </c>
      <c r="T21" s="18"/>
      <c r="U21" s="73">
        <f t="shared" si="7"/>
        <v>0</v>
      </c>
      <c r="V21" s="73"/>
      <c r="W21" s="74">
        <v>0</v>
      </c>
      <c r="X21" s="18"/>
      <c r="Y21" s="16"/>
    </row>
    <row r="22" spans="1:25" x14ac:dyDescent="0.25">
      <c r="A22" s="71" t="s">
        <v>116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72">
        <v>135188.75</v>
      </c>
      <c r="N22" s="72"/>
      <c r="O22" s="72">
        <v>131887</v>
      </c>
      <c r="P22" s="18"/>
      <c r="Q22" s="72">
        <v>160445</v>
      </c>
      <c r="R22" s="18"/>
      <c r="S22" s="72">
        <v>161288.38</v>
      </c>
      <c r="T22" s="18"/>
      <c r="U22" s="73">
        <f t="shared" si="7"/>
        <v>1.1930606651810893</v>
      </c>
      <c r="V22" s="73"/>
      <c r="W22" s="74">
        <v>100.53</v>
      </c>
      <c r="X22" s="18"/>
      <c r="Y22" s="16"/>
    </row>
    <row r="23" spans="1:25" x14ac:dyDescent="0.25">
      <c r="A23" s="71" t="s">
        <v>117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72">
        <v>265.45</v>
      </c>
      <c r="N23" s="72"/>
      <c r="O23" s="72">
        <v>0</v>
      </c>
      <c r="P23" s="18"/>
      <c r="Q23" s="72">
        <v>0</v>
      </c>
      <c r="R23" s="18"/>
      <c r="S23" s="72">
        <v>0</v>
      </c>
      <c r="T23" s="18"/>
      <c r="U23" s="73">
        <f t="shared" si="7"/>
        <v>0</v>
      </c>
      <c r="V23" s="73"/>
      <c r="W23" s="74">
        <v>0</v>
      </c>
      <c r="X23" s="18"/>
      <c r="Y23" s="16"/>
    </row>
    <row r="24" spans="1:25" x14ac:dyDescent="0.25">
      <c r="A24" s="71" t="s">
        <v>118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72">
        <v>885811.17</v>
      </c>
      <c r="N24" s="72"/>
      <c r="O24" s="72">
        <v>944721</v>
      </c>
      <c r="P24" s="18"/>
      <c r="Q24" s="72">
        <v>1047721</v>
      </c>
      <c r="R24" s="18"/>
      <c r="S24" s="72">
        <v>1025524.97</v>
      </c>
      <c r="T24" s="18"/>
      <c r="U24" s="73">
        <f t="shared" si="7"/>
        <v>1.1577241343660183</v>
      </c>
      <c r="V24" s="73"/>
      <c r="W24" s="74">
        <v>97.88</v>
      </c>
      <c r="X24" s="18"/>
      <c r="Y24" s="16"/>
    </row>
    <row r="25" spans="1:25" x14ac:dyDescent="0.25">
      <c r="A25" s="60" t="s">
        <v>119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61">
        <v>0</v>
      </c>
      <c r="N25" s="18"/>
      <c r="O25" s="61">
        <v>265</v>
      </c>
      <c r="P25" s="18"/>
      <c r="Q25" s="61">
        <v>1234</v>
      </c>
      <c r="R25" s="18"/>
      <c r="S25" s="61">
        <v>1234</v>
      </c>
      <c r="T25" s="18"/>
      <c r="U25" s="62">
        <v>0</v>
      </c>
      <c r="V25" s="18"/>
      <c r="W25" s="62">
        <v>100</v>
      </c>
      <c r="X25" s="18"/>
      <c r="Y25" s="16"/>
    </row>
    <row r="26" spans="1:25" x14ac:dyDescent="0.25">
      <c r="A26" s="71" t="s">
        <v>120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72">
        <v>0</v>
      </c>
      <c r="N26" s="18"/>
      <c r="O26" s="72">
        <v>265</v>
      </c>
      <c r="P26" s="18"/>
      <c r="Q26" s="72">
        <v>1234</v>
      </c>
      <c r="R26" s="18"/>
      <c r="S26" s="72">
        <v>1234</v>
      </c>
      <c r="T26" s="18"/>
      <c r="U26" s="74">
        <v>0</v>
      </c>
      <c r="V26" s="18"/>
      <c r="W26" s="74">
        <v>100</v>
      </c>
      <c r="X26" s="18"/>
      <c r="Y26" s="16"/>
    </row>
    <row r="27" spans="1:25" x14ac:dyDescent="0.25">
      <c r="A27" s="60" t="s">
        <v>121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61">
        <v>254.24</v>
      </c>
      <c r="N27" s="18"/>
      <c r="O27" s="61">
        <v>531</v>
      </c>
      <c r="P27" s="18"/>
      <c r="Q27" s="61">
        <v>531</v>
      </c>
      <c r="R27" s="18"/>
      <c r="S27" s="61">
        <v>224.37</v>
      </c>
      <c r="T27" s="18"/>
      <c r="U27" s="62">
        <v>88.25</v>
      </c>
      <c r="V27" s="18"/>
      <c r="W27" s="62">
        <v>42.25</v>
      </c>
      <c r="X27" s="18"/>
      <c r="Y27" s="16"/>
    </row>
    <row r="28" spans="1:25" x14ac:dyDescent="0.25">
      <c r="A28" s="71" t="s">
        <v>122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72">
        <v>254.24</v>
      </c>
      <c r="N28" s="18"/>
      <c r="O28" s="72">
        <v>531</v>
      </c>
      <c r="P28" s="18"/>
      <c r="Q28" s="72">
        <v>531</v>
      </c>
      <c r="R28" s="18"/>
      <c r="S28" s="72">
        <v>224.37</v>
      </c>
      <c r="T28" s="18"/>
      <c r="U28" s="74">
        <v>88.25</v>
      </c>
      <c r="V28" s="18"/>
      <c r="W28" s="74">
        <v>42.25</v>
      </c>
      <c r="X28" s="18"/>
      <c r="Y28" s="16"/>
    </row>
    <row r="29" spans="1:25" x14ac:dyDescent="0.25">
      <c r="A29" s="75" t="s">
        <v>329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76">
        <v>4442.37</v>
      </c>
      <c r="N29" s="18"/>
      <c r="O29" s="76">
        <v>0</v>
      </c>
      <c r="P29" s="18"/>
      <c r="Q29" s="76">
        <v>30480</v>
      </c>
      <c r="R29" s="18"/>
      <c r="S29" s="76">
        <v>30479.25</v>
      </c>
      <c r="T29" s="18"/>
      <c r="U29" s="77">
        <v>0</v>
      </c>
      <c r="V29" s="18"/>
      <c r="W29" s="78">
        <f>SUM(S29/Q29)*100</f>
        <v>99.997539370078741</v>
      </c>
      <c r="X29" s="28"/>
      <c r="Y29" s="16"/>
    </row>
    <row r="30" spans="1:25" x14ac:dyDescent="0.25">
      <c r="A30" s="63" t="s">
        <v>123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64">
        <v>1154566.0900000001</v>
      </c>
      <c r="N30" s="18"/>
      <c r="O30" s="64">
        <v>1197914</v>
      </c>
      <c r="P30" s="18"/>
      <c r="Q30" s="64">
        <v>1417724</v>
      </c>
      <c r="R30" s="18"/>
      <c r="S30" s="64">
        <v>1377515.02</v>
      </c>
      <c r="T30" s="18"/>
      <c r="U30" s="79">
        <v>119.31</v>
      </c>
      <c r="V30" s="18"/>
      <c r="W30" s="79">
        <v>97.16</v>
      </c>
      <c r="X30" s="18"/>
    </row>
    <row r="31" spans="1:25" x14ac:dyDescent="0.25">
      <c r="A31" s="60" t="s">
        <v>124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1">
        <v>14374.66</v>
      </c>
      <c r="N31" s="18"/>
      <c r="O31" s="61">
        <v>28305</v>
      </c>
      <c r="P31" s="18"/>
      <c r="Q31" s="61">
        <v>37955</v>
      </c>
      <c r="R31" s="18"/>
      <c r="S31" s="61">
        <v>35757.31</v>
      </c>
      <c r="T31" s="18"/>
      <c r="U31" s="62">
        <v>248.75</v>
      </c>
      <c r="V31" s="18"/>
      <c r="W31" s="62">
        <v>94.21</v>
      </c>
      <c r="X31" s="18"/>
    </row>
    <row r="32" spans="1:25" x14ac:dyDescent="0.25">
      <c r="A32" s="71" t="s">
        <v>125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72">
        <v>14374.66</v>
      </c>
      <c r="N32" s="18"/>
      <c r="O32" s="72">
        <v>28305</v>
      </c>
      <c r="P32" s="18"/>
      <c r="Q32" s="72">
        <v>37955</v>
      </c>
      <c r="R32" s="18"/>
      <c r="S32" s="72">
        <v>35757.31</v>
      </c>
      <c r="T32" s="18"/>
      <c r="U32" s="74">
        <v>248.75</v>
      </c>
      <c r="V32" s="18"/>
      <c r="W32" s="74">
        <v>94.21</v>
      </c>
      <c r="X32" s="18"/>
    </row>
    <row r="33" spans="1:24" x14ac:dyDescent="0.25">
      <c r="A33" s="60" t="s">
        <v>111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61">
        <v>4479.5600000000004</v>
      </c>
      <c r="N33" s="18"/>
      <c r="O33" s="61">
        <v>6769</v>
      </c>
      <c r="P33" s="18"/>
      <c r="Q33" s="61">
        <v>13269</v>
      </c>
      <c r="R33" s="18"/>
      <c r="S33" s="61">
        <v>7671.05</v>
      </c>
      <c r="T33" s="18"/>
      <c r="U33" s="62">
        <v>171.25</v>
      </c>
      <c r="V33" s="18"/>
      <c r="W33" s="62">
        <v>57.81</v>
      </c>
      <c r="X33" s="18"/>
    </row>
    <row r="34" spans="1:24" x14ac:dyDescent="0.25">
      <c r="A34" s="71" t="s">
        <v>112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72">
        <v>4479.5600000000004</v>
      </c>
      <c r="N34" s="18"/>
      <c r="O34" s="72">
        <v>6769</v>
      </c>
      <c r="P34" s="18"/>
      <c r="Q34" s="72">
        <v>13269</v>
      </c>
      <c r="R34" s="18"/>
      <c r="S34" s="72">
        <v>7671.05</v>
      </c>
      <c r="T34" s="18"/>
      <c r="U34" s="74">
        <v>171.25</v>
      </c>
      <c r="V34" s="18"/>
      <c r="W34" s="74">
        <v>57.81</v>
      </c>
      <c r="X34" s="18"/>
    </row>
    <row r="35" spans="1:24" x14ac:dyDescent="0.25">
      <c r="A35" s="60" t="s">
        <v>113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61">
        <v>1095734.74</v>
      </c>
      <c r="N35" s="18"/>
      <c r="O35" s="61">
        <v>1162044</v>
      </c>
      <c r="P35" s="18"/>
      <c r="Q35" s="61">
        <v>1313449</v>
      </c>
      <c r="R35" s="18"/>
      <c r="S35" s="61">
        <v>1284159.18</v>
      </c>
      <c r="T35" s="18"/>
      <c r="U35" s="62">
        <v>117.2</v>
      </c>
      <c r="V35" s="18"/>
      <c r="W35" s="62">
        <v>97.77</v>
      </c>
      <c r="X35" s="18"/>
    </row>
    <row r="36" spans="1:24" x14ac:dyDescent="0.25">
      <c r="A36" s="71" t="s">
        <v>126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72">
        <v>5372.46</v>
      </c>
      <c r="N36" s="18"/>
      <c r="O36" s="72">
        <v>5282</v>
      </c>
      <c r="P36" s="18"/>
      <c r="Q36" s="72">
        <v>8260</v>
      </c>
      <c r="R36" s="18"/>
      <c r="S36" s="72">
        <v>7877.38</v>
      </c>
      <c r="T36" s="18"/>
      <c r="U36" s="74">
        <v>146.63</v>
      </c>
      <c r="V36" s="18"/>
      <c r="W36" s="74">
        <v>95.37</v>
      </c>
      <c r="X36" s="18"/>
    </row>
    <row r="37" spans="1:24" x14ac:dyDescent="0.25">
      <c r="A37" s="71" t="s">
        <v>127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72">
        <v>41466.58</v>
      </c>
      <c r="N37" s="18"/>
      <c r="O37" s="72">
        <v>48630</v>
      </c>
      <c r="P37" s="18"/>
      <c r="Q37" s="72">
        <v>48630</v>
      </c>
      <c r="R37" s="18"/>
      <c r="S37" s="72">
        <v>48561.88</v>
      </c>
      <c r="T37" s="18"/>
      <c r="U37" s="74">
        <v>117.11</v>
      </c>
      <c r="V37" s="18"/>
      <c r="W37" s="74">
        <v>99.86</v>
      </c>
      <c r="X37" s="18"/>
    </row>
    <row r="38" spans="1:24" x14ac:dyDescent="0.25">
      <c r="A38" s="71" t="s">
        <v>114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72">
        <v>865.81</v>
      </c>
      <c r="N38" s="18"/>
      <c r="O38" s="72">
        <v>1327</v>
      </c>
      <c r="P38" s="18"/>
      <c r="Q38" s="72">
        <v>1327</v>
      </c>
      <c r="R38" s="18"/>
      <c r="S38" s="72">
        <v>677.48</v>
      </c>
      <c r="T38" s="18"/>
      <c r="U38" s="74">
        <v>78.25</v>
      </c>
      <c r="V38" s="18"/>
      <c r="W38" s="74">
        <v>51.05</v>
      </c>
      <c r="X38" s="18"/>
    </row>
    <row r="39" spans="1:24" x14ac:dyDescent="0.25">
      <c r="A39" s="71" t="s">
        <v>128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72">
        <v>30442.62</v>
      </c>
      <c r="N39" s="18"/>
      <c r="O39" s="72">
        <v>29932</v>
      </c>
      <c r="P39" s="18"/>
      <c r="Q39" s="72">
        <v>46801</v>
      </c>
      <c r="R39" s="18"/>
      <c r="S39" s="72">
        <v>44626.97</v>
      </c>
      <c r="T39" s="18"/>
      <c r="U39" s="74">
        <v>146.59</v>
      </c>
      <c r="V39" s="18"/>
      <c r="W39" s="74">
        <v>95.35</v>
      </c>
      <c r="X39" s="18"/>
    </row>
    <row r="40" spans="1:24" x14ac:dyDescent="0.25">
      <c r="A40" s="71" t="s">
        <v>115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72">
        <v>63.71</v>
      </c>
      <c r="N40" s="18"/>
      <c r="O40" s="72">
        <v>265</v>
      </c>
      <c r="P40" s="18"/>
      <c r="Q40" s="72">
        <v>265</v>
      </c>
      <c r="R40" s="18"/>
      <c r="S40" s="72">
        <v>0</v>
      </c>
      <c r="T40" s="18"/>
      <c r="U40" s="74">
        <v>0</v>
      </c>
      <c r="V40" s="18"/>
      <c r="W40" s="74">
        <v>0</v>
      </c>
      <c r="X40" s="18"/>
    </row>
    <row r="41" spans="1:24" x14ac:dyDescent="0.25">
      <c r="A41" s="71" t="s">
        <v>116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72">
        <v>131446.95000000001</v>
      </c>
      <c r="N41" s="18"/>
      <c r="O41" s="72">
        <v>131887</v>
      </c>
      <c r="P41" s="18"/>
      <c r="Q41" s="72">
        <v>160445</v>
      </c>
      <c r="R41" s="18"/>
      <c r="S41" s="72">
        <v>156890.5</v>
      </c>
      <c r="T41" s="18"/>
      <c r="U41" s="74">
        <v>119.36</v>
      </c>
      <c r="V41" s="18"/>
      <c r="W41" s="74">
        <v>97.78</v>
      </c>
      <c r="X41" s="18"/>
    </row>
    <row r="42" spans="1:24" x14ac:dyDescent="0.25">
      <c r="A42" s="71" t="s">
        <v>117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72">
        <v>265.45</v>
      </c>
      <c r="N42" s="18"/>
      <c r="O42" s="72">
        <v>0</v>
      </c>
      <c r="P42" s="18"/>
      <c r="Q42" s="72">
        <v>0</v>
      </c>
      <c r="R42" s="18"/>
      <c r="S42" s="72">
        <v>0</v>
      </c>
      <c r="T42" s="18"/>
      <c r="U42" s="74">
        <v>0</v>
      </c>
      <c r="V42" s="18"/>
      <c r="W42" s="74">
        <v>0</v>
      </c>
      <c r="X42" s="18"/>
    </row>
    <row r="43" spans="1:24" x14ac:dyDescent="0.25">
      <c r="A43" s="71" t="s">
        <v>118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72">
        <v>885811.17</v>
      </c>
      <c r="N43" s="18"/>
      <c r="O43" s="72">
        <v>944721</v>
      </c>
      <c r="P43" s="18"/>
      <c r="Q43" s="72">
        <v>1047721</v>
      </c>
      <c r="R43" s="18"/>
      <c r="S43" s="72">
        <v>1025524.97</v>
      </c>
      <c r="T43" s="18"/>
      <c r="U43" s="74">
        <v>115.77</v>
      </c>
      <c r="V43" s="18"/>
      <c r="W43" s="74">
        <v>97.88</v>
      </c>
      <c r="X43" s="18"/>
    </row>
    <row r="44" spans="1:24" x14ac:dyDescent="0.25">
      <c r="A44" s="60" t="s">
        <v>119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61">
        <v>0</v>
      </c>
      <c r="N44" s="18"/>
      <c r="O44" s="61">
        <v>265</v>
      </c>
      <c r="P44" s="18"/>
      <c r="Q44" s="61">
        <v>1234</v>
      </c>
      <c r="R44" s="18"/>
      <c r="S44" s="61">
        <v>1228</v>
      </c>
      <c r="T44" s="18"/>
      <c r="U44" s="62">
        <v>0</v>
      </c>
      <c r="V44" s="18"/>
      <c r="W44" s="62">
        <v>99.51</v>
      </c>
      <c r="X44" s="18"/>
    </row>
    <row r="45" spans="1:24" x14ac:dyDescent="0.25">
      <c r="A45" s="71" t="s">
        <v>120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72">
        <v>0</v>
      </c>
      <c r="N45" s="18"/>
      <c r="O45" s="72">
        <v>265</v>
      </c>
      <c r="P45" s="18"/>
      <c r="Q45" s="72">
        <v>1234</v>
      </c>
      <c r="R45" s="18"/>
      <c r="S45" s="72">
        <v>1228</v>
      </c>
      <c r="T45" s="18"/>
      <c r="U45" s="74">
        <v>0</v>
      </c>
      <c r="V45" s="18"/>
      <c r="W45" s="74">
        <v>99.51</v>
      </c>
      <c r="X45" s="18"/>
    </row>
    <row r="46" spans="1:24" x14ac:dyDescent="0.25">
      <c r="A46" s="60" t="s">
        <v>121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61">
        <v>98.66</v>
      </c>
      <c r="N46" s="18"/>
      <c r="O46" s="61">
        <v>531</v>
      </c>
      <c r="P46" s="18"/>
      <c r="Q46" s="61">
        <v>531</v>
      </c>
      <c r="R46" s="18"/>
      <c r="S46" s="61">
        <v>37.32</v>
      </c>
      <c r="T46" s="18"/>
      <c r="U46" s="62">
        <v>37.83</v>
      </c>
      <c r="V46" s="18"/>
      <c r="W46" s="62">
        <v>7.03</v>
      </c>
      <c r="X46" s="18"/>
    </row>
    <row r="47" spans="1:24" x14ac:dyDescent="0.25">
      <c r="A47" s="71" t="s">
        <v>122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72">
        <v>98.66</v>
      </c>
      <c r="N47" s="18"/>
      <c r="O47" s="72">
        <v>531</v>
      </c>
      <c r="P47" s="18"/>
      <c r="Q47" s="72">
        <v>531</v>
      </c>
      <c r="R47" s="18"/>
      <c r="S47" s="72">
        <v>37.32</v>
      </c>
      <c r="T47" s="18"/>
      <c r="U47" s="74">
        <v>37.83</v>
      </c>
      <c r="V47" s="18"/>
      <c r="W47" s="74">
        <v>7.03</v>
      </c>
      <c r="X47" s="18"/>
    </row>
    <row r="48" spans="1:24" x14ac:dyDescent="0.25">
      <c r="A48" s="60" t="s">
        <v>129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61">
        <v>39878.47</v>
      </c>
      <c r="N48" s="18"/>
      <c r="O48" s="61">
        <v>0</v>
      </c>
      <c r="P48" s="18"/>
      <c r="Q48" s="61">
        <v>51286</v>
      </c>
      <c r="R48" s="18"/>
      <c r="S48" s="61">
        <v>48662.16</v>
      </c>
      <c r="T48" s="18"/>
      <c r="U48" s="62">
        <v>122.03</v>
      </c>
      <c r="V48" s="18"/>
      <c r="W48" s="62">
        <v>94.88</v>
      </c>
      <c r="X48" s="18"/>
    </row>
    <row r="49" spans="1:24" x14ac:dyDescent="0.25">
      <c r="A49" s="71" t="s">
        <v>130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72">
        <v>4537.3500000000004</v>
      </c>
      <c r="N49" s="18"/>
      <c r="O49" s="72">
        <v>0</v>
      </c>
      <c r="P49" s="18"/>
      <c r="Q49" s="72">
        <v>10399</v>
      </c>
      <c r="R49" s="18"/>
      <c r="S49" s="72">
        <v>10390.49</v>
      </c>
      <c r="T49" s="18"/>
      <c r="U49" s="74">
        <v>229</v>
      </c>
      <c r="V49" s="18"/>
      <c r="W49" s="74">
        <v>99.92</v>
      </c>
      <c r="X49" s="18"/>
    </row>
    <row r="50" spans="1:24" x14ac:dyDescent="0.25">
      <c r="A50" s="71" t="s">
        <v>131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72">
        <v>4442.37</v>
      </c>
      <c r="N50" s="18"/>
      <c r="O50" s="72">
        <v>0</v>
      </c>
      <c r="P50" s="18"/>
      <c r="Q50" s="72">
        <v>30480</v>
      </c>
      <c r="R50" s="18"/>
      <c r="S50" s="72">
        <v>30479.25</v>
      </c>
      <c r="T50" s="18"/>
      <c r="U50" s="74">
        <v>686.1</v>
      </c>
      <c r="V50" s="18"/>
      <c r="W50" s="74">
        <v>100</v>
      </c>
      <c r="X50" s="18"/>
    </row>
    <row r="51" spans="1:24" x14ac:dyDescent="0.25">
      <c r="A51" s="71" t="s">
        <v>132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72">
        <v>0</v>
      </c>
      <c r="N51" s="18"/>
      <c r="O51" s="72">
        <v>0</v>
      </c>
      <c r="P51" s="18"/>
      <c r="Q51" s="72">
        <v>2179</v>
      </c>
      <c r="R51" s="18"/>
      <c r="S51" s="72">
        <v>2024</v>
      </c>
      <c r="T51" s="18"/>
      <c r="U51" s="74">
        <v>0</v>
      </c>
      <c r="V51" s="18"/>
      <c r="W51" s="74">
        <v>92.89</v>
      </c>
      <c r="X51" s="18"/>
    </row>
    <row r="52" spans="1:24" x14ac:dyDescent="0.25">
      <c r="A52" s="71" t="s">
        <v>133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72">
        <v>29079.02</v>
      </c>
      <c r="N52" s="18"/>
      <c r="O52" s="72">
        <v>0</v>
      </c>
      <c r="P52" s="18"/>
      <c r="Q52" s="72">
        <v>6621</v>
      </c>
      <c r="R52" s="18"/>
      <c r="S52" s="72">
        <v>4868.58</v>
      </c>
      <c r="T52" s="18"/>
      <c r="U52" s="74">
        <v>16.739999999999998</v>
      </c>
      <c r="V52" s="18"/>
      <c r="W52" s="74">
        <v>73.53</v>
      </c>
      <c r="X52" s="18"/>
    </row>
    <row r="53" spans="1:24" x14ac:dyDescent="0.25">
      <c r="A53" s="71" t="s">
        <v>134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72">
        <v>1819.73</v>
      </c>
      <c r="N53" s="18"/>
      <c r="O53" s="72">
        <v>0</v>
      </c>
      <c r="P53" s="18"/>
      <c r="Q53" s="72">
        <v>1607</v>
      </c>
      <c r="R53" s="18"/>
      <c r="S53" s="72">
        <v>899.84</v>
      </c>
      <c r="T53" s="18"/>
      <c r="U53" s="74">
        <v>49.45</v>
      </c>
      <c r="V53" s="18"/>
      <c r="W53" s="74">
        <v>56</v>
      </c>
      <c r="X53" s="18"/>
    </row>
    <row r="54" spans="1:24" x14ac:dyDescent="0.25">
      <c r="A54" s="80" t="s">
        <v>8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80" t="s">
        <v>8</v>
      </c>
      <c r="N54" s="18"/>
      <c r="O54" s="80" t="s">
        <v>8</v>
      </c>
      <c r="P54" s="18"/>
      <c r="Q54" s="80" t="s">
        <v>8</v>
      </c>
      <c r="R54" s="18"/>
      <c r="S54" s="80" t="s">
        <v>8</v>
      </c>
      <c r="T54" s="18"/>
      <c r="U54" s="80" t="s">
        <v>8</v>
      </c>
      <c r="V54" s="18"/>
      <c r="W54" s="80" t="s">
        <v>8</v>
      </c>
      <c r="X54" s="18"/>
    </row>
  </sheetData>
  <mergeCells count="330">
    <mergeCell ref="A18:L18"/>
    <mergeCell ref="M18:N18"/>
    <mergeCell ref="O18:P18"/>
    <mergeCell ref="Q18:R18"/>
    <mergeCell ref="S18:T18"/>
    <mergeCell ref="U18:V18"/>
    <mergeCell ref="W18:X18"/>
    <mergeCell ref="A20:L20"/>
    <mergeCell ref="M20:N20"/>
    <mergeCell ref="O20:P20"/>
    <mergeCell ref="Q20:R20"/>
    <mergeCell ref="S20:T20"/>
    <mergeCell ref="U20:V20"/>
    <mergeCell ref="W20:X20"/>
    <mergeCell ref="U19:V19"/>
    <mergeCell ref="W19:X19"/>
    <mergeCell ref="W13:X13"/>
    <mergeCell ref="A17:L17"/>
    <mergeCell ref="M17:N17"/>
    <mergeCell ref="O17:P17"/>
    <mergeCell ref="Q17:R17"/>
    <mergeCell ref="S17:T17"/>
    <mergeCell ref="U17:V17"/>
    <mergeCell ref="W17:X17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Q13:R13"/>
    <mergeCell ref="U54:V54"/>
    <mergeCell ref="W54:X54"/>
    <mergeCell ref="A54:L54"/>
    <mergeCell ref="M54:N54"/>
    <mergeCell ref="O54:P54"/>
    <mergeCell ref="Q54:R54"/>
    <mergeCell ref="S54:T54"/>
    <mergeCell ref="U52:V52"/>
    <mergeCell ref="W52:X52"/>
    <mergeCell ref="A53:L53"/>
    <mergeCell ref="M53:N53"/>
    <mergeCell ref="O53:P53"/>
    <mergeCell ref="Q53:R53"/>
    <mergeCell ref="S53:T53"/>
    <mergeCell ref="U53:V53"/>
    <mergeCell ref="W53:X53"/>
    <mergeCell ref="A52:L52"/>
    <mergeCell ref="M52:N52"/>
    <mergeCell ref="O52:P52"/>
    <mergeCell ref="Q52:R52"/>
    <mergeCell ref="S52:T52"/>
    <mergeCell ref="U50:V50"/>
    <mergeCell ref="W50:X50"/>
    <mergeCell ref="A51:L51"/>
    <mergeCell ref="M51:N51"/>
    <mergeCell ref="O51:P51"/>
    <mergeCell ref="Q51:R51"/>
    <mergeCell ref="S51:T51"/>
    <mergeCell ref="U51:V51"/>
    <mergeCell ref="W51:X51"/>
    <mergeCell ref="A50:L50"/>
    <mergeCell ref="M50:N50"/>
    <mergeCell ref="O50:P50"/>
    <mergeCell ref="Q50:R50"/>
    <mergeCell ref="S50:T50"/>
    <mergeCell ref="U48:V48"/>
    <mergeCell ref="W48:X48"/>
    <mergeCell ref="A49:L49"/>
    <mergeCell ref="M49:N49"/>
    <mergeCell ref="O49:P49"/>
    <mergeCell ref="Q49:R49"/>
    <mergeCell ref="S49:T49"/>
    <mergeCell ref="U49:V49"/>
    <mergeCell ref="W49:X49"/>
    <mergeCell ref="A48:L48"/>
    <mergeCell ref="M48:N48"/>
    <mergeCell ref="O48:P48"/>
    <mergeCell ref="Q48:R48"/>
    <mergeCell ref="S48:T48"/>
    <mergeCell ref="U46:V46"/>
    <mergeCell ref="W46:X46"/>
    <mergeCell ref="A47:L47"/>
    <mergeCell ref="M47:N47"/>
    <mergeCell ref="O47:P47"/>
    <mergeCell ref="Q47:R47"/>
    <mergeCell ref="S47:T47"/>
    <mergeCell ref="U47:V47"/>
    <mergeCell ref="W47:X47"/>
    <mergeCell ref="A46:L46"/>
    <mergeCell ref="M46:N46"/>
    <mergeCell ref="O46:P46"/>
    <mergeCell ref="Q46:R46"/>
    <mergeCell ref="S46:T46"/>
    <mergeCell ref="U44:V44"/>
    <mergeCell ref="W44:X44"/>
    <mergeCell ref="A45:L45"/>
    <mergeCell ref="M45:N45"/>
    <mergeCell ref="O45:P45"/>
    <mergeCell ref="Q45:R45"/>
    <mergeCell ref="S45:T45"/>
    <mergeCell ref="U45:V45"/>
    <mergeCell ref="W45:X45"/>
    <mergeCell ref="A44:L44"/>
    <mergeCell ref="M44:N44"/>
    <mergeCell ref="O44:P44"/>
    <mergeCell ref="Q44:R44"/>
    <mergeCell ref="S44:T44"/>
    <mergeCell ref="U42:V42"/>
    <mergeCell ref="W42:X42"/>
    <mergeCell ref="A43:L43"/>
    <mergeCell ref="M43:N43"/>
    <mergeCell ref="O43:P43"/>
    <mergeCell ref="Q43:R43"/>
    <mergeCell ref="S43:T43"/>
    <mergeCell ref="U43:V43"/>
    <mergeCell ref="W43:X43"/>
    <mergeCell ref="A42:L42"/>
    <mergeCell ref="M42:N42"/>
    <mergeCell ref="O42:P42"/>
    <mergeCell ref="Q42:R42"/>
    <mergeCell ref="S42:T42"/>
    <mergeCell ref="U40:V40"/>
    <mergeCell ref="W40:X40"/>
    <mergeCell ref="A41:L41"/>
    <mergeCell ref="M41:N41"/>
    <mergeCell ref="O41:P41"/>
    <mergeCell ref="Q41:R41"/>
    <mergeCell ref="S41:T41"/>
    <mergeCell ref="U41:V41"/>
    <mergeCell ref="W41:X41"/>
    <mergeCell ref="A40:L40"/>
    <mergeCell ref="M40:N40"/>
    <mergeCell ref="O40:P40"/>
    <mergeCell ref="Q40:R40"/>
    <mergeCell ref="S40:T40"/>
    <mergeCell ref="U38:V38"/>
    <mergeCell ref="W38:X38"/>
    <mergeCell ref="A39:L39"/>
    <mergeCell ref="M39:N39"/>
    <mergeCell ref="O39:P39"/>
    <mergeCell ref="Q39:R39"/>
    <mergeCell ref="S39:T39"/>
    <mergeCell ref="U39:V39"/>
    <mergeCell ref="W39:X39"/>
    <mergeCell ref="A38:L38"/>
    <mergeCell ref="M38:N38"/>
    <mergeCell ref="O38:P38"/>
    <mergeCell ref="Q38:R38"/>
    <mergeCell ref="S38:T38"/>
    <mergeCell ref="U36:V36"/>
    <mergeCell ref="W36:X36"/>
    <mergeCell ref="A37:L37"/>
    <mergeCell ref="M37:N37"/>
    <mergeCell ref="O37:P37"/>
    <mergeCell ref="Q37:R37"/>
    <mergeCell ref="S37:T37"/>
    <mergeCell ref="U37:V37"/>
    <mergeCell ref="W37:X37"/>
    <mergeCell ref="A36:L36"/>
    <mergeCell ref="M36:N36"/>
    <mergeCell ref="O36:P36"/>
    <mergeCell ref="Q36:R36"/>
    <mergeCell ref="S36:T36"/>
    <mergeCell ref="U34:V34"/>
    <mergeCell ref="W34:X34"/>
    <mergeCell ref="A35:L35"/>
    <mergeCell ref="M35:N35"/>
    <mergeCell ref="O35:P35"/>
    <mergeCell ref="Q35:R35"/>
    <mergeCell ref="S35:T35"/>
    <mergeCell ref="U35:V35"/>
    <mergeCell ref="W35:X35"/>
    <mergeCell ref="A34:L34"/>
    <mergeCell ref="M34:N34"/>
    <mergeCell ref="O34:P34"/>
    <mergeCell ref="Q34:R34"/>
    <mergeCell ref="S34:T34"/>
    <mergeCell ref="U32:V32"/>
    <mergeCell ref="W32:X32"/>
    <mergeCell ref="A33:L33"/>
    <mergeCell ref="M33:N33"/>
    <mergeCell ref="O33:P33"/>
    <mergeCell ref="Q33:R33"/>
    <mergeCell ref="S33:T33"/>
    <mergeCell ref="U33:V33"/>
    <mergeCell ref="W33:X33"/>
    <mergeCell ref="A32:L32"/>
    <mergeCell ref="M32:N32"/>
    <mergeCell ref="O32:P32"/>
    <mergeCell ref="Q32:R32"/>
    <mergeCell ref="S32:T32"/>
    <mergeCell ref="U30:V30"/>
    <mergeCell ref="W30:X30"/>
    <mergeCell ref="A31:L31"/>
    <mergeCell ref="M31:N31"/>
    <mergeCell ref="O31:P31"/>
    <mergeCell ref="Q31:R31"/>
    <mergeCell ref="S31:T31"/>
    <mergeCell ref="U31:V31"/>
    <mergeCell ref="W31:X31"/>
    <mergeCell ref="A30:L30"/>
    <mergeCell ref="M30:N30"/>
    <mergeCell ref="O30:P30"/>
    <mergeCell ref="Q30:R30"/>
    <mergeCell ref="S30:T30"/>
    <mergeCell ref="U28:V28"/>
    <mergeCell ref="W28:X28"/>
    <mergeCell ref="A29:L29"/>
    <mergeCell ref="M29:N29"/>
    <mergeCell ref="O29:P29"/>
    <mergeCell ref="Q29:R29"/>
    <mergeCell ref="S29:T29"/>
    <mergeCell ref="U29:V29"/>
    <mergeCell ref="W29:X29"/>
    <mergeCell ref="A28:L28"/>
    <mergeCell ref="M28:N28"/>
    <mergeCell ref="O28:P28"/>
    <mergeCell ref="Q28:R28"/>
    <mergeCell ref="S28:T28"/>
    <mergeCell ref="U26:V26"/>
    <mergeCell ref="W26:X26"/>
    <mergeCell ref="A27:L27"/>
    <mergeCell ref="M27:N27"/>
    <mergeCell ref="O27:P27"/>
    <mergeCell ref="Q27:R27"/>
    <mergeCell ref="S27:T27"/>
    <mergeCell ref="U27:V27"/>
    <mergeCell ref="W27:X27"/>
    <mergeCell ref="A26:L26"/>
    <mergeCell ref="M26:N26"/>
    <mergeCell ref="O26:P26"/>
    <mergeCell ref="Q26:R26"/>
    <mergeCell ref="S26:T26"/>
    <mergeCell ref="U24:V24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O24:P24"/>
    <mergeCell ref="Q24:R24"/>
    <mergeCell ref="S24:T24"/>
    <mergeCell ref="U22:V22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O22:P22"/>
    <mergeCell ref="Q22:R22"/>
    <mergeCell ref="S22:T22"/>
    <mergeCell ref="A21:L21"/>
    <mergeCell ref="M21:N21"/>
    <mergeCell ref="O21:P21"/>
    <mergeCell ref="Q21:R21"/>
    <mergeCell ref="S21:T21"/>
    <mergeCell ref="U21:V21"/>
    <mergeCell ref="W21:X21"/>
    <mergeCell ref="A19:L19"/>
    <mergeCell ref="M19:N19"/>
    <mergeCell ref="O19:P19"/>
    <mergeCell ref="Q19:R19"/>
    <mergeCell ref="S19:T19"/>
    <mergeCell ref="A14:L14"/>
    <mergeCell ref="M14:N14"/>
    <mergeCell ref="O14:P14"/>
    <mergeCell ref="Q14:R14"/>
    <mergeCell ref="S14:T14"/>
    <mergeCell ref="U14:V14"/>
    <mergeCell ref="W14:X14"/>
    <mergeCell ref="A11:L11"/>
    <mergeCell ref="M11:N11"/>
    <mergeCell ref="O11:P11"/>
    <mergeCell ref="Q11:R11"/>
    <mergeCell ref="S11:T11"/>
    <mergeCell ref="A12:L12"/>
    <mergeCell ref="M12:N12"/>
    <mergeCell ref="O12:P12"/>
    <mergeCell ref="Q12:R12"/>
    <mergeCell ref="S12:T12"/>
    <mergeCell ref="U12:V12"/>
    <mergeCell ref="W12:X12"/>
    <mergeCell ref="A13:L13"/>
    <mergeCell ref="M13:N13"/>
    <mergeCell ref="O13:P13"/>
    <mergeCell ref="S13:T13"/>
    <mergeCell ref="U13:V13"/>
    <mergeCell ref="U11:V11"/>
    <mergeCell ref="A1:B1"/>
    <mergeCell ref="A2:B2"/>
    <mergeCell ref="A3:B3"/>
    <mergeCell ref="A4:B4"/>
    <mergeCell ref="A5:B5"/>
    <mergeCell ref="W9:X9"/>
    <mergeCell ref="A10:L10"/>
    <mergeCell ref="M10:N10"/>
    <mergeCell ref="O10:P10"/>
    <mergeCell ref="Q10:R10"/>
    <mergeCell ref="S10:T10"/>
    <mergeCell ref="U10:V10"/>
    <mergeCell ref="W10:X10"/>
    <mergeCell ref="A6:U6"/>
    <mergeCell ref="A7:U7"/>
    <mergeCell ref="A8:U8"/>
    <mergeCell ref="A9:L9"/>
    <mergeCell ref="M9:N9"/>
    <mergeCell ref="O9:P9"/>
    <mergeCell ref="Q9:R9"/>
    <mergeCell ref="S9:T9"/>
    <mergeCell ref="U9:V9"/>
    <mergeCell ref="W11:X11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5"/>
  <sheetViews>
    <sheetView workbookViewId="0">
      <selection activeCell="J23" sqref="J23"/>
    </sheetView>
  </sheetViews>
  <sheetFormatPr defaultRowHeight="15" x14ac:dyDescent="0.25"/>
  <sheetData>
    <row r="1" spans="1:18" x14ac:dyDescent="0.25">
      <c r="A1" s="18" t="s">
        <v>0</v>
      </c>
      <c r="B1" s="18"/>
      <c r="C1" s="1" t="s">
        <v>1</v>
      </c>
      <c r="D1" s="2">
        <v>45364.480051527775</v>
      </c>
    </row>
    <row r="2" spans="1:18" x14ac:dyDescent="0.25">
      <c r="A2" s="18" t="s">
        <v>2</v>
      </c>
      <c r="B2" s="18"/>
      <c r="C2" s="1" t="s">
        <v>3</v>
      </c>
      <c r="D2" s="3">
        <v>45364.480051527775</v>
      </c>
    </row>
    <row r="3" spans="1:18" x14ac:dyDescent="0.25">
      <c r="A3" s="18" t="s">
        <v>4</v>
      </c>
      <c r="B3" s="18"/>
    </row>
    <row r="4" spans="1:18" x14ac:dyDescent="0.25">
      <c r="A4" s="18" t="s">
        <v>5</v>
      </c>
      <c r="B4" s="18"/>
    </row>
    <row r="5" spans="1:18" x14ac:dyDescent="0.25">
      <c r="A5" s="18" t="s">
        <v>6</v>
      </c>
      <c r="B5" s="18"/>
    </row>
    <row r="6" spans="1:18" s="7" customFormat="1" ht="18.75" x14ac:dyDescent="0.3">
      <c r="A6" s="83" t="s">
        <v>135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x14ac:dyDescent="0.25">
      <c r="A7" s="44" t="s">
        <v>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x14ac:dyDescent="0.25">
      <c r="A8" s="26" t="s">
        <v>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A9" s="85" t="s">
        <v>136</v>
      </c>
      <c r="B9" s="18"/>
      <c r="C9" s="18"/>
      <c r="D9" s="18"/>
      <c r="E9" s="18"/>
      <c r="F9" s="18"/>
      <c r="G9" s="85" t="s">
        <v>137</v>
      </c>
      <c r="H9" s="18"/>
      <c r="I9" s="85" t="s">
        <v>138</v>
      </c>
      <c r="J9" s="18"/>
      <c r="K9" s="85" t="s">
        <v>139</v>
      </c>
      <c r="L9" s="18"/>
      <c r="M9" s="85" t="s">
        <v>140</v>
      </c>
      <c r="N9" s="18"/>
      <c r="O9" s="85" t="s">
        <v>141</v>
      </c>
      <c r="P9" s="18"/>
      <c r="Q9" s="85" t="s">
        <v>142</v>
      </c>
      <c r="R9" s="18"/>
    </row>
    <row r="10" spans="1:18" x14ac:dyDescent="0.25">
      <c r="A10" s="85" t="s">
        <v>8</v>
      </c>
      <c r="B10" s="18"/>
      <c r="C10" s="18"/>
      <c r="D10" s="18"/>
      <c r="E10" s="18"/>
      <c r="F10" s="18"/>
      <c r="G10" s="85" t="s">
        <v>17</v>
      </c>
      <c r="H10" s="18"/>
      <c r="I10" s="85" t="s">
        <v>18</v>
      </c>
      <c r="J10" s="18"/>
      <c r="K10" s="85" t="s">
        <v>19</v>
      </c>
      <c r="L10" s="18"/>
      <c r="M10" s="85" t="s">
        <v>20</v>
      </c>
      <c r="N10" s="18"/>
      <c r="O10" s="85" t="s">
        <v>21</v>
      </c>
      <c r="P10" s="18"/>
      <c r="Q10" s="85" t="s">
        <v>22</v>
      </c>
      <c r="R10" s="18"/>
    </row>
    <row r="11" spans="1:18" x14ac:dyDescent="0.25">
      <c r="A11" s="86" t="s">
        <v>143</v>
      </c>
      <c r="B11" s="18"/>
      <c r="C11" s="18"/>
      <c r="D11" s="18"/>
      <c r="E11" s="18"/>
      <c r="F11" s="18"/>
      <c r="G11" s="87">
        <v>1154566.0900000001</v>
      </c>
      <c r="H11" s="18"/>
      <c r="I11" s="87">
        <v>1197914</v>
      </c>
      <c r="J11" s="18"/>
      <c r="K11" s="87">
        <v>1417724</v>
      </c>
      <c r="L11" s="18"/>
      <c r="M11" s="87">
        <v>1377515.02</v>
      </c>
      <c r="N11" s="18"/>
      <c r="O11" s="88">
        <f>M11/G11*100</f>
        <v>119.31019210862151</v>
      </c>
      <c r="P11" s="89"/>
      <c r="Q11" s="90">
        <f>M11/K11*100</f>
        <v>97.163835838287284</v>
      </c>
      <c r="R11" s="28"/>
    </row>
    <row r="12" spans="1:18" x14ac:dyDescent="0.25">
      <c r="A12" s="95" t="s">
        <v>144</v>
      </c>
      <c r="B12" s="18"/>
      <c r="C12" s="18"/>
      <c r="D12" s="18"/>
      <c r="E12" s="18"/>
      <c r="F12" s="18"/>
      <c r="G12" s="96">
        <v>1154566.0900000001</v>
      </c>
      <c r="H12" s="18"/>
      <c r="I12" s="96">
        <v>1197914</v>
      </c>
      <c r="J12" s="18"/>
      <c r="K12" s="96">
        <v>1417724</v>
      </c>
      <c r="L12" s="18"/>
      <c r="M12" s="96">
        <v>1377515.02</v>
      </c>
      <c r="N12" s="18"/>
      <c r="O12" s="91">
        <v>119.31</v>
      </c>
      <c r="P12" s="18"/>
      <c r="Q12" s="91">
        <v>97.16</v>
      </c>
      <c r="R12" s="18"/>
    </row>
    <row r="13" spans="1:18" x14ac:dyDescent="0.25">
      <c r="A13" s="92" t="s">
        <v>145</v>
      </c>
      <c r="B13" s="18"/>
      <c r="C13" s="18"/>
      <c r="D13" s="18"/>
      <c r="E13" s="18"/>
      <c r="F13" s="18"/>
      <c r="G13" s="93">
        <v>1032475.48</v>
      </c>
      <c r="H13" s="18"/>
      <c r="I13" s="93">
        <f>I12-I14-I15</f>
        <v>1048198</v>
      </c>
      <c r="J13" s="18"/>
      <c r="K13" s="93">
        <f>K12-K14</f>
        <v>1271724</v>
      </c>
      <c r="L13" s="18"/>
      <c r="M13" s="93">
        <v>1231768.9099999999</v>
      </c>
      <c r="N13" s="18"/>
      <c r="O13" s="94">
        <f>M13/G13*100</f>
        <v>119.30248551762217</v>
      </c>
      <c r="P13" s="28"/>
      <c r="Q13" s="94">
        <f>M13/K13*100</f>
        <v>96.858194859890972</v>
      </c>
      <c r="R13" s="28"/>
    </row>
    <row r="14" spans="1:18" x14ac:dyDescent="0.25">
      <c r="A14" s="92" t="s">
        <v>146</v>
      </c>
      <c r="B14" s="18"/>
      <c r="C14" s="18"/>
      <c r="D14" s="18"/>
      <c r="E14" s="18"/>
      <c r="F14" s="18"/>
      <c r="G14" s="93">
        <v>119521.64</v>
      </c>
      <c r="H14" s="18"/>
      <c r="I14" s="93">
        <v>146000</v>
      </c>
      <c r="J14" s="18"/>
      <c r="K14" s="93">
        <v>146000</v>
      </c>
      <c r="L14" s="18"/>
      <c r="M14" s="93">
        <v>145746.10999999999</v>
      </c>
      <c r="N14" s="18"/>
      <c r="O14" s="94">
        <f t="shared" ref="O14:O15" si="0">M14/G14*100</f>
        <v>121.94118989665803</v>
      </c>
      <c r="P14" s="28"/>
      <c r="Q14" s="94">
        <f t="shared" ref="Q14" si="1">M14/K14*100</f>
        <v>99.826102739726025</v>
      </c>
      <c r="R14" s="28"/>
    </row>
    <row r="15" spans="1:18" x14ac:dyDescent="0.25">
      <c r="A15" s="92" t="s">
        <v>147</v>
      </c>
      <c r="B15" s="18"/>
      <c r="C15" s="18"/>
      <c r="D15" s="18"/>
      <c r="E15" s="18"/>
      <c r="F15" s="18"/>
      <c r="G15" s="93">
        <v>2568.9699999999998</v>
      </c>
      <c r="H15" s="18"/>
      <c r="I15" s="93">
        <v>3716</v>
      </c>
      <c r="J15" s="18"/>
      <c r="K15" s="93">
        <v>0</v>
      </c>
      <c r="L15" s="18"/>
      <c r="M15" s="93">
        <v>0</v>
      </c>
      <c r="N15" s="18"/>
      <c r="O15" s="94">
        <f t="shared" si="0"/>
        <v>0</v>
      </c>
      <c r="P15" s="28"/>
      <c r="Q15" s="94">
        <v>0</v>
      </c>
      <c r="R15" s="28"/>
    </row>
  </sheetData>
  <mergeCells count="57">
    <mergeCell ref="O14:P14"/>
    <mergeCell ref="Q14:R14"/>
    <mergeCell ref="A15:F15"/>
    <mergeCell ref="G15:H15"/>
    <mergeCell ref="I15:J15"/>
    <mergeCell ref="K15:L15"/>
    <mergeCell ref="M15:N15"/>
    <mergeCell ref="O15:P15"/>
    <mergeCell ref="Q15:R15"/>
    <mergeCell ref="A14:F14"/>
    <mergeCell ref="G14:H14"/>
    <mergeCell ref="I14:J14"/>
    <mergeCell ref="K14:L14"/>
    <mergeCell ref="M14:N14"/>
    <mergeCell ref="O12:P12"/>
    <mergeCell ref="Q12:R12"/>
    <mergeCell ref="A13:F13"/>
    <mergeCell ref="G13:H13"/>
    <mergeCell ref="I13:J13"/>
    <mergeCell ref="K13:L13"/>
    <mergeCell ref="M13:N13"/>
    <mergeCell ref="O13:P13"/>
    <mergeCell ref="Q13:R13"/>
    <mergeCell ref="A12:F12"/>
    <mergeCell ref="G12:H12"/>
    <mergeCell ref="I12:J12"/>
    <mergeCell ref="K12:L12"/>
    <mergeCell ref="M12:N12"/>
    <mergeCell ref="O10:P10"/>
    <mergeCell ref="Q10:R10"/>
    <mergeCell ref="A11:F11"/>
    <mergeCell ref="G11:H11"/>
    <mergeCell ref="I11:J11"/>
    <mergeCell ref="K11:L11"/>
    <mergeCell ref="M11:N11"/>
    <mergeCell ref="O11:P11"/>
    <mergeCell ref="Q11:R11"/>
    <mergeCell ref="A10:F10"/>
    <mergeCell ref="G10:H10"/>
    <mergeCell ref="I10:J10"/>
    <mergeCell ref="K10:L10"/>
    <mergeCell ref="M10:N10"/>
    <mergeCell ref="A6:R6"/>
    <mergeCell ref="A7:R7"/>
    <mergeCell ref="A8:R8"/>
    <mergeCell ref="A9:F9"/>
    <mergeCell ref="G9:H9"/>
    <mergeCell ref="I9:J9"/>
    <mergeCell ref="K9:L9"/>
    <mergeCell ref="M9:N9"/>
    <mergeCell ref="O9:P9"/>
    <mergeCell ref="Q9:R9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4"/>
  <sheetViews>
    <sheetView zoomScaleNormal="100" zoomScaleSheetLayoutView="100" workbookViewId="0">
      <selection activeCell="A13" sqref="A13:L13"/>
    </sheetView>
  </sheetViews>
  <sheetFormatPr defaultRowHeight="15" x14ac:dyDescent="0.25"/>
  <cols>
    <col min="6" max="6" width="3.28515625" customWidth="1"/>
    <col min="7" max="7" width="4.85546875" customWidth="1"/>
    <col min="8" max="8" width="2" customWidth="1"/>
    <col min="9" max="9" width="1.28515625" customWidth="1"/>
    <col min="10" max="10" width="4" customWidth="1"/>
    <col min="11" max="11" width="3.5703125" customWidth="1"/>
    <col min="12" max="12" width="0.28515625" customWidth="1"/>
  </cols>
  <sheetData>
    <row r="1" spans="1:24" x14ac:dyDescent="0.25">
      <c r="A1" s="18" t="s">
        <v>0</v>
      </c>
      <c r="B1" s="18"/>
      <c r="C1" s="1" t="s">
        <v>1</v>
      </c>
      <c r="D1" s="2">
        <v>45364.480774247684</v>
      </c>
    </row>
    <row r="2" spans="1:24" x14ac:dyDescent="0.25">
      <c r="A2" s="18" t="s">
        <v>2</v>
      </c>
      <c r="B2" s="18"/>
      <c r="C2" s="1" t="s">
        <v>3</v>
      </c>
      <c r="D2" s="3">
        <v>45364.480774247684</v>
      </c>
    </row>
    <row r="3" spans="1:24" x14ac:dyDescent="0.25">
      <c r="A3" s="18" t="s">
        <v>4</v>
      </c>
      <c r="B3" s="18"/>
    </row>
    <row r="4" spans="1:24" x14ac:dyDescent="0.25">
      <c r="A4" s="18" t="s">
        <v>5</v>
      </c>
      <c r="B4" s="18"/>
    </row>
    <row r="5" spans="1:24" x14ac:dyDescent="0.25">
      <c r="A5" s="18" t="s">
        <v>6</v>
      </c>
      <c r="B5" s="18"/>
    </row>
    <row r="6" spans="1:24" s="8" customFormat="1" ht="18.75" x14ac:dyDescent="0.3">
      <c r="A6" s="97" t="s">
        <v>148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24" x14ac:dyDescent="0.25">
      <c r="A7" s="44" t="s">
        <v>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4" x14ac:dyDescent="0.25">
      <c r="A8" s="26" t="s">
        <v>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x14ac:dyDescent="0.25">
      <c r="A9" s="99" t="s">
        <v>149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99" t="s">
        <v>150</v>
      </c>
      <c r="N9" s="18"/>
      <c r="O9" s="99" t="s">
        <v>138</v>
      </c>
      <c r="P9" s="18"/>
      <c r="Q9" s="99" t="s">
        <v>139</v>
      </c>
      <c r="R9" s="18"/>
      <c r="S9" s="99" t="s">
        <v>140</v>
      </c>
      <c r="T9" s="18"/>
      <c r="U9" s="99" t="s">
        <v>141</v>
      </c>
      <c r="V9" s="18"/>
      <c r="W9" s="99" t="s">
        <v>142</v>
      </c>
      <c r="X9" s="18"/>
    </row>
    <row r="10" spans="1:24" x14ac:dyDescent="0.25">
      <c r="A10" s="100" t="s">
        <v>151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00" t="s">
        <v>17</v>
      </c>
      <c r="N10" s="18"/>
      <c r="O10" s="100" t="s">
        <v>18</v>
      </c>
      <c r="P10" s="18"/>
      <c r="Q10" s="100" t="s">
        <v>19</v>
      </c>
      <c r="R10" s="18"/>
      <c r="S10" s="100" t="s">
        <v>20</v>
      </c>
      <c r="T10" s="18"/>
      <c r="U10" s="100" t="s">
        <v>21</v>
      </c>
      <c r="V10" s="18"/>
      <c r="W10" s="100" t="s">
        <v>22</v>
      </c>
      <c r="X10" s="18"/>
    </row>
    <row r="11" spans="1:24" x14ac:dyDescent="0.25">
      <c r="A11" s="101" t="s">
        <v>152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02" t="s">
        <v>8</v>
      </c>
      <c r="N11" s="18"/>
      <c r="O11" s="102">
        <v>0</v>
      </c>
      <c r="P11" s="18"/>
      <c r="Q11" s="102">
        <v>20806</v>
      </c>
      <c r="R11" s="18"/>
      <c r="S11" s="102" t="s">
        <v>8</v>
      </c>
      <c r="T11" s="18"/>
      <c r="U11" s="103" t="s">
        <v>8</v>
      </c>
      <c r="V11" s="18"/>
      <c r="W11" s="103" t="s">
        <v>8</v>
      </c>
      <c r="X11" s="18"/>
    </row>
    <row r="12" spans="1:24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x14ac:dyDescent="0.25">
      <c r="A13" s="104" t="s">
        <v>153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05">
        <v>35436.1</v>
      </c>
      <c r="N13" s="18"/>
      <c r="O13" s="105">
        <v>0</v>
      </c>
      <c r="P13" s="18"/>
      <c r="Q13" s="105">
        <v>20806</v>
      </c>
      <c r="R13" s="18"/>
      <c r="S13" s="105">
        <v>18182.91</v>
      </c>
      <c r="T13" s="18"/>
      <c r="U13" s="106">
        <v>51.31</v>
      </c>
      <c r="V13" s="18"/>
      <c r="W13" s="106">
        <v>87.39</v>
      </c>
      <c r="X13" s="18"/>
    </row>
    <row r="14" spans="1:24" x14ac:dyDescent="0.25">
      <c r="A14" s="101" t="s">
        <v>154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02" t="s">
        <v>8</v>
      </c>
      <c r="N14" s="18"/>
      <c r="O14" s="102">
        <v>0</v>
      </c>
      <c r="P14" s="18"/>
      <c r="Q14" s="102">
        <v>20806</v>
      </c>
      <c r="R14" s="18"/>
      <c r="S14" s="102" t="s">
        <v>8</v>
      </c>
      <c r="T14" s="18"/>
      <c r="U14" s="103" t="s">
        <v>8</v>
      </c>
      <c r="V14" s="18"/>
      <c r="W14" s="103" t="s">
        <v>8</v>
      </c>
      <c r="X14" s="18"/>
    </row>
  </sheetData>
  <mergeCells count="50">
    <mergeCell ref="U14:V14"/>
    <mergeCell ref="W14:X14"/>
    <mergeCell ref="A14:L14"/>
    <mergeCell ref="M14:N14"/>
    <mergeCell ref="O14:P14"/>
    <mergeCell ref="Q14:R14"/>
    <mergeCell ref="S14:T14"/>
    <mergeCell ref="U12:V12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U10:V10"/>
    <mergeCell ref="W10:X10"/>
    <mergeCell ref="A11:L11"/>
    <mergeCell ref="M11:N11"/>
    <mergeCell ref="O11:P11"/>
    <mergeCell ref="Q11:R11"/>
    <mergeCell ref="S11:T11"/>
    <mergeCell ref="U11:V11"/>
    <mergeCell ref="W11:X11"/>
    <mergeCell ref="A10:L10"/>
    <mergeCell ref="M10:N10"/>
    <mergeCell ref="O10:P10"/>
    <mergeCell ref="Q10:R10"/>
    <mergeCell ref="S10:T10"/>
    <mergeCell ref="A6:X6"/>
    <mergeCell ref="A7:X7"/>
    <mergeCell ref="A8:X8"/>
    <mergeCell ref="A9:L9"/>
    <mergeCell ref="M9:N9"/>
    <mergeCell ref="O9:P9"/>
    <mergeCell ref="Q9:R9"/>
    <mergeCell ref="S9:T9"/>
    <mergeCell ref="U9:V9"/>
    <mergeCell ref="W9:X9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7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6" max="6" width="3.5703125" customWidth="1"/>
    <col min="7" max="7" width="3.7109375" customWidth="1"/>
    <col min="8" max="8" width="2.85546875" customWidth="1"/>
    <col min="9" max="9" width="0.85546875" customWidth="1"/>
    <col min="10" max="10" width="4.28515625" customWidth="1"/>
    <col min="11" max="11" width="1.85546875" customWidth="1"/>
    <col min="12" max="12" width="1.42578125" customWidth="1"/>
    <col min="26" max="26" width="13.28515625" bestFit="1" customWidth="1"/>
  </cols>
  <sheetData>
    <row r="1" spans="1:26" x14ac:dyDescent="0.25">
      <c r="A1" s="17" t="s">
        <v>0</v>
      </c>
      <c r="B1" s="17"/>
      <c r="C1" s="17"/>
      <c r="D1" s="17"/>
    </row>
    <row r="2" spans="1:26" x14ac:dyDescent="0.25">
      <c r="A2" s="18" t="s">
        <v>2</v>
      </c>
      <c r="B2" s="18"/>
      <c r="C2" s="1"/>
      <c r="D2" s="3"/>
    </row>
    <row r="3" spans="1:26" x14ac:dyDescent="0.25">
      <c r="A3" s="18" t="s">
        <v>4</v>
      </c>
      <c r="B3" s="18"/>
    </row>
    <row r="4" spans="1:26" x14ac:dyDescent="0.25">
      <c r="A4" s="18" t="s">
        <v>5</v>
      </c>
      <c r="B4" s="18"/>
    </row>
    <row r="5" spans="1:26" x14ac:dyDescent="0.25">
      <c r="A5" s="18" t="s">
        <v>6</v>
      </c>
      <c r="B5" s="18"/>
    </row>
    <row r="6" spans="1:26" s="9" customFormat="1" ht="18.75" x14ac:dyDescent="0.3">
      <c r="A6" s="107" t="s">
        <v>155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</row>
    <row r="7" spans="1:26" x14ac:dyDescent="0.25">
      <c r="A7" s="44" t="s">
        <v>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6" x14ac:dyDescent="0.25">
      <c r="A8" s="26" t="s">
        <v>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10" spans="1:26" x14ac:dyDescent="0.25">
      <c r="A10" s="109" t="s">
        <v>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09" t="s">
        <v>10</v>
      </c>
      <c r="N10" s="18"/>
      <c r="O10" s="109" t="s">
        <v>11</v>
      </c>
      <c r="P10" s="18"/>
      <c r="Q10" s="109" t="s">
        <v>12</v>
      </c>
      <c r="R10" s="18"/>
      <c r="S10" s="109" t="s">
        <v>13</v>
      </c>
      <c r="T10" s="18"/>
      <c r="U10" s="109" t="s">
        <v>14</v>
      </c>
      <c r="V10" s="18"/>
      <c r="W10" s="109" t="s">
        <v>15</v>
      </c>
      <c r="X10" s="18"/>
    </row>
    <row r="11" spans="1:26" x14ac:dyDescent="0.25">
      <c r="A11" s="109" t="s">
        <v>151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09" t="s">
        <v>17</v>
      </c>
      <c r="N11" s="18"/>
      <c r="O11" s="109" t="s">
        <v>18</v>
      </c>
      <c r="P11" s="18"/>
      <c r="Q11" s="109" t="s">
        <v>19</v>
      </c>
      <c r="R11" s="18"/>
      <c r="S11" s="109" t="s">
        <v>20</v>
      </c>
      <c r="T11" s="18"/>
      <c r="U11" s="109" t="s">
        <v>21</v>
      </c>
      <c r="V11" s="18"/>
      <c r="W11" s="109" t="s">
        <v>22</v>
      </c>
      <c r="X11" s="18"/>
    </row>
    <row r="12" spans="1:26" x14ac:dyDescent="0.25">
      <c r="A12" s="114" t="s">
        <v>154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15">
        <v>35436.1</v>
      </c>
      <c r="N12" s="18"/>
      <c r="O12" s="115">
        <v>0</v>
      </c>
      <c r="P12" s="18"/>
      <c r="Q12" s="115">
        <v>20806</v>
      </c>
      <c r="R12" s="18"/>
      <c r="S12" s="115">
        <f>S13</f>
        <v>18182.91</v>
      </c>
      <c r="T12" s="18"/>
      <c r="U12" s="110">
        <f>S12/M12*100</f>
        <v>51.311826075668598</v>
      </c>
      <c r="V12" s="28"/>
      <c r="W12" s="110">
        <f>S12/Q12*100</f>
        <v>87.392627126790345</v>
      </c>
      <c r="X12" s="28"/>
      <c r="Z12" s="13"/>
    </row>
    <row r="13" spans="1:26" x14ac:dyDescent="0.25">
      <c r="A13" s="111" t="s">
        <v>156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12">
        <v>35436.1</v>
      </c>
      <c r="N13" s="18"/>
      <c r="O13" s="112">
        <v>0</v>
      </c>
      <c r="P13" s="18"/>
      <c r="Q13" s="112">
        <v>20806</v>
      </c>
      <c r="R13" s="18"/>
      <c r="S13" s="112">
        <f>S14+S15+S16+S17</f>
        <v>18182.91</v>
      </c>
      <c r="T13" s="18"/>
      <c r="U13" s="113">
        <f t="shared" ref="U13:U17" si="0">S13/M13*100</f>
        <v>51.311826075668598</v>
      </c>
      <c r="V13" s="113"/>
      <c r="W13" s="113">
        <f t="shared" ref="W13:W17" si="1">S13/Q13*100</f>
        <v>87.392627126790345</v>
      </c>
      <c r="X13" s="113"/>
      <c r="Z13" s="13"/>
    </row>
    <row r="14" spans="1:26" x14ac:dyDescent="0.25">
      <c r="A14" s="117" t="s">
        <v>157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18">
        <v>4537.3500000000004</v>
      </c>
      <c r="N14" s="18"/>
      <c r="O14" s="118">
        <v>0</v>
      </c>
      <c r="P14" s="18"/>
      <c r="Q14" s="118">
        <v>10399</v>
      </c>
      <c r="R14" s="18"/>
      <c r="S14" s="118">
        <v>10390.49</v>
      </c>
      <c r="T14" s="18"/>
      <c r="U14" s="116">
        <f t="shared" si="0"/>
        <v>228.9990853692133</v>
      </c>
      <c r="V14" s="116"/>
      <c r="W14" s="116">
        <f t="shared" si="1"/>
        <v>99.918165208193088</v>
      </c>
      <c r="X14" s="116"/>
      <c r="Z14" s="13"/>
    </row>
    <row r="15" spans="1:26" x14ac:dyDescent="0.25">
      <c r="A15" s="117" t="s">
        <v>158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18">
        <v>0</v>
      </c>
      <c r="N15" s="18"/>
      <c r="O15" s="118">
        <v>0</v>
      </c>
      <c r="P15" s="18"/>
      <c r="Q15" s="118">
        <v>2179</v>
      </c>
      <c r="R15" s="18"/>
      <c r="S15" s="118">
        <v>2024</v>
      </c>
      <c r="T15" s="18"/>
      <c r="U15" s="116">
        <v>0</v>
      </c>
      <c r="V15" s="116"/>
      <c r="W15" s="116">
        <f t="shared" si="1"/>
        <v>92.886645250114725</v>
      </c>
      <c r="X15" s="116"/>
      <c r="Z15" s="13"/>
    </row>
    <row r="16" spans="1:26" x14ac:dyDescent="0.25">
      <c r="A16" s="117" t="s">
        <v>159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18">
        <v>29079.02</v>
      </c>
      <c r="N16" s="18"/>
      <c r="O16" s="118">
        <v>0</v>
      </c>
      <c r="P16" s="18"/>
      <c r="Q16" s="118">
        <v>6621</v>
      </c>
      <c r="R16" s="18"/>
      <c r="S16" s="118">
        <v>4868.58</v>
      </c>
      <c r="T16" s="18"/>
      <c r="U16" s="116">
        <f t="shared" si="0"/>
        <v>16.742586235712206</v>
      </c>
      <c r="V16" s="116"/>
      <c r="W16" s="116">
        <f t="shared" si="1"/>
        <v>73.53239691889442</v>
      </c>
      <c r="X16" s="116"/>
      <c r="Z16" s="13"/>
    </row>
    <row r="17" spans="1:26" x14ac:dyDescent="0.25">
      <c r="A17" s="117" t="s">
        <v>160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18">
        <v>1819.73</v>
      </c>
      <c r="N17" s="18"/>
      <c r="O17" s="118">
        <v>0</v>
      </c>
      <c r="P17" s="18"/>
      <c r="Q17" s="118">
        <v>1607</v>
      </c>
      <c r="R17" s="18"/>
      <c r="S17" s="118">
        <v>899.84</v>
      </c>
      <c r="T17" s="18"/>
      <c r="U17" s="116">
        <f t="shared" si="0"/>
        <v>49.449094096376939</v>
      </c>
      <c r="V17" s="116"/>
      <c r="W17" s="116">
        <f t="shared" si="1"/>
        <v>55.995021779713753</v>
      </c>
      <c r="X17" s="116"/>
      <c r="Z17" s="13"/>
    </row>
  </sheetData>
  <mergeCells count="64">
    <mergeCell ref="U16:V16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O16:P16"/>
    <mergeCell ref="Q16:R16"/>
    <mergeCell ref="S16:T16"/>
    <mergeCell ref="U14:V14"/>
    <mergeCell ref="W14:X14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O14:P14"/>
    <mergeCell ref="Q14:R14"/>
    <mergeCell ref="S14:T14"/>
    <mergeCell ref="U12:V12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W10:X10"/>
    <mergeCell ref="A11:L11"/>
    <mergeCell ref="M11:N11"/>
    <mergeCell ref="O11:P11"/>
    <mergeCell ref="Q11:R11"/>
    <mergeCell ref="S11:T11"/>
    <mergeCell ref="U11:V11"/>
    <mergeCell ref="W11:X11"/>
    <mergeCell ref="A6:U6"/>
    <mergeCell ref="A7:U7"/>
    <mergeCell ref="A8:U8"/>
    <mergeCell ref="A10:L10"/>
    <mergeCell ref="M10:N10"/>
    <mergeCell ref="O10:P10"/>
    <mergeCell ref="Q10:R10"/>
    <mergeCell ref="S10:T10"/>
    <mergeCell ref="U10:V10"/>
    <mergeCell ref="A2:B2"/>
    <mergeCell ref="A3:B3"/>
    <mergeCell ref="A4:B4"/>
    <mergeCell ref="A5:B5"/>
    <mergeCell ref="A1:D1"/>
  </mergeCells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4"/>
  <sheetViews>
    <sheetView view="pageBreakPreview" zoomScaleNormal="100" zoomScaleSheetLayoutView="100" workbookViewId="0">
      <selection activeCell="F5" sqref="F5"/>
    </sheetView>
  </sheetViews>
  <sheetFormatPr defaultRowHeight="15" x14ac:dyDescent="0.25"/>
  <cols>
    <col min="10" max="10" width="3.5703125" customWidth="1"/>
    <col min="11" max="12" width="4.5703125" customWidth="1"/>
    <col min="13" max="13" width="5.42578125" customWidth="1"/>
    <col min="14" max="14" width="1.5703125" customWidth="1"/>
    <col min="15" max="15" width="6.85546875" customWidth="1"/>
  </cols>
  <sheetData>
    <row r="1" spans="1:23" x14ac:dyDescent="0.25">
      <c r="A1" s="18" t="s">
        <v>0</v>
      </c>
      <c r="B1" s="18"/>
      <c r="C1" s="1" t="s">
        <v>1</v>
      </c>
      <c r="D1" s="2">
        <v>45364.48165854167</v>
      </c>
    </row>
    <row r="2" spans="1:23" x14ac:dyDescent="0.25">
      <c r="A2" s="18" t="s">
        <v>2</v>
      </c>
      <c r="B2" s="18"/>
      <c r="C2" s="1" t="s">
        <v>3</v>
      </c>
      <c r="D2" s="3">
        <v>45364.48165854167</v>
      </c>
    </row>
    <row r="3" spans="1:23" x14ac:dyDescent="0.25">
      <c r="A3" s="18" t="s">
        <v>4</v>
      </c>
      <c r="B3" s="18"/>
    </row>
    <row r="4" spans="1:23" x14ac:dyDescent="0.25">
      <c r="A4" s="18" t="s">
        <v>5</v>
      </c>
      <c r="B4" s="18"/>
    </row>
    <row r="5" spans="1:23" x14ac:dyDescent="0.25">
      <c r="A5" s="18" t="s">
        <v>6</v>
      </c>
      <c r="B5" s="18"/>
    </row>
    <row r="6" spans="1:23" s="10" customFormat="1" ht="18.75" x14ac:dyDescent="0.3">
      <c r="A6" s="119" t="s">
        <v>161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spans="1:23" x14ac:dyDescent="0.25">
      <c r="A7" s="44" t="s">
        <v>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 x14ac:dyDescent="0.25">
      <c r="A8" s="26" t="s">
        <v>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121" t="s">
        <v>162</v>
      </c>
      <c r="B9" s="18"/>
      <c r="C9" s="18"/>
      <c r="D9" s="18"/>
      <c r="E9" s="18"/>
      <c r="F9" s="121" t="s">
        <v>163</v>
      </c>
      <c r="G9" s="18"/>
      <c r="H9" s="18"/>
      <c r="I9" s="18"/>
      <c r="J9" s="18"/>
      <c r="K9" s="18"/>
      <c r="L9" s="18"/>
      <c r="M9" s="18"/>
      <c r="N9" s="18"/>
      <c r="O9" s="18"/>
      <c r="P9" s="121" t="s">
        <v>138</v>
      </c>
      <c r="Q9" s="18"/>
      <c r="R9" s="121" t="s">
        <v>139</v>
      </c>
      <c r="S9" s="18"/>
      <c r="T9" s="121" t="s">
        <v>140</v>
      </c>
      <c r="U9" s="18"/>
      <c r="V9" s="121" t="s">
        <v>164</v>
      </c>
      <c r="W9" s="18"/>
    </row>
    <row r="10" spans="1:23" x14ac:dyDescent="0.25">
      <c r="A10" s="121" t="s">
        <v>8</v>
      </c>
      <c r="B10" s="18"/>
      <c r="C10" s="18"/>
      <c r="D10" s="18"/>
      <c r="E10" s="18"/>
      <c r="F10" s="121" t="s">
        <v>8</v>
      </c>
      <c r="G10" s="18"/>
      <c r="H10" s="18"/>
      <c r="I10" s="18"/>
      <c r="J10" s="18"/>
      <c r="K10" s="18"/>
      <c r="L10" s="18"/>
      <c r="M10" s="18"/>
      <c r="N10" s="18"/>
      <c r="O10" s="18"/>
      <c r="P10" s="121" t="s">
        <v>17</v>
      </c>
      <c r="Q10" s="18"/>
      <c r="R10" s="121" t="s">
        <v>18</v>
      </c>
      <c r="S10" s="18"/>
      <c r="T10" s="121" t="s">
        <v>19</v>
      </c>
      <c r="U10" s="18"/>
      <c r="V10" s="121" t="s">
        <v>20</v>
      </c>
      <c r="W10" s="18"/>
    </row>
    <row r="11" spans="1:23" x14ac:dyDescent="0.25">
      <c r="A11" s="122" t="s">
        <v>8</v>
      </c>
      <c r="B11" s="18"/>
      <c r="C11" s="18"/>
      <c r="D11" s="18"/>
      <c r="E11" s="18"/>
      <c r="F11" s="123" t="s">
        <v>165</v>
      </c>
      <c r="G11" s="18"/>
      <c r="H11" s="18"/>
      <c r="I11" s="18"/>
      <c r="J11" s="18"/>
      <c r="K11" s="18"/>
      <c r="L11" s="18"/>
      <c r="M11" s="18"/>
      <c r="N11" s="18"/>
      <c r="O11" s="18"/>
      <c r="P11" s="124">
        <v>1197914</v>
      </c>
      <c r="Q11" s="18"/>
      <c r="R11" s="124">
        <v>1417724</v>
      </c>
      <c r="S11" s="18"/>
      <c r="T11" s="124">
        <v>1377515.02</v>
      </c>
      <c r="U11" s="18"/>
      <c r="V11" s="125">
        <v>97.16</v>
      </c>
      <c r="W11" s="18"/>
    </row>
    <row r="12" spans="1:23" x14ac:dyDescent="0.25">
      <c r="A12" s="132" t="s">
        <v>166</v>
      </c>
      <c r="B12" s="18"/>
      <c r="C12" s="18"/>
      <c r="D12" s="132" t="s">
        <v>167</v>
      </c>
      <c r="E12" s="18"/>
      <c r="F12" s="133" t="s">
        <v>168</v>
      </c>
      <c r="G12" s="18"/>
      <c r="H12" s="18"/>
      <c r="I12" s="18"/>
      <c r="J12" s="18"/>
      <c r="K12" s="18"/>
      <c r="L12" s="18"/>
      <c r="M12" s="18"/>
      <c r="N12" s="18"/>
      <c r="O12" s="18"/>
      <c r="P12" s="126">
        <v>1197914</v>
      </c>
      <c r="Q12" s="18"/>
      <c r="R12" s="126">
        <v>1417724</v>
      </c>
      <c r="S12" s="18"/>
      <c r="T12" s="126">
        <v>1377515.02</v>
      </c>
      <c r="U12" s="18"/>
      <c r="V12" s="127">
        <v>97.16</v>
      </c>
      <c r="W12" s="18"/>
    </row>
    <row r="13" spans="1:23" x14ac:dyDescent="0.25">
      <c r="A13" s="128" t="s">
        <v>169</v>
      </c>
      <c r="B13" s="18"/>
      <c r="C13" s="18"/>
      <c r="D13" s="128" t="s">
        <v>170</v>
      </c>
      <c r="E13" s="18"/>
      <c r="F13" s="129" t="s">
        <v>171</v>
      </c>
      <c r="G13" s="18"/>
      <c r="H13" s="18"/>
      <c r="I13" s="18"/>
      <c r="J13" s="18"/>
      <c r="K13" s="18"/>
      <c r="L13" s="18"/>
      <c r="M13" s="18"/>
      <c r="N13" s="18"/>
      <c r="O13" s="18"/>
      <c r="P13" s="130">
        <v>1197914</v>
      </c>
      <c r="Q13" s="18"/>
      <c r="R13" s="130">
        <v>1417724</v>
      </c>
      <c r="S13" s="18"/>
      <c r="T13" s="130">
        <v>1377515.02</v>
      </c>
      <c r="U13" s="18"/>
      <c r="V13" s="131">
        <v>97.16</v>
      </c>
      <c r="W13" s="18"/>
    </row>
    <row r="14" spans="1:23" x14ac:dyDescent="0.25">
      <c r="A14" s="136" t="s">
        <v>172</v>
      </c>
      <c r="B14" s="18"/>
      <c r="C14" s="18"/>
      <c r="D14" s="136" t="s">
        <v>173</v>
      </c>
      <c r="E14" s="18"/>
      <c r="F14" s="137" t="s">
        <v>174</v>
      </c>
      <c r="G14" s="18"/>
      <c r="H14" s="18"/>
      <c r="I14" s="18"/>
      <c r="J14" s="18"/>
      <c r="K14" s="18"/>
      <c r="L14" s="18"/>
      <c r="M14" s="18"/>
      <c r="N14" s="18"/>
      <c r="O14" s="18"/>
      <c r="P14" s="134">
        <v>1197914</v>
      </c>
      <c r="Q14" s="18"/>
      <c r="R14" s="134">
        <v>1417724</v>
      </c>
      <c r="S14" s="18"/>
      <c r="T14" s="134">
        <v>1377515.02</v>
      </c>
      <c r="U14" s="18"/>
      <c r="V14" s="135">
        <v>97.16</v>
      </c>
      <c r="W14" s="18"/>
    </row>
  </sheetData>
  <mergeCells count="47">
    <mergeCell ref="T14:U14"/>
    <mergeCell ref="V14:W14"/>
    <mergeCell ref="A14:C14"/>
    <mergeCell ref="D14:E14"/>
    <mergeCell ref="F14:O14"/>
    <mergeCell ref="P14:Q14"/>
    <mergeCell ref="R14:S14"/>
    <mergeCell ref="T12:U12"/>
    <mergeCell ref="V12:W12"/>
    <mergeCell ref="A13:C13"/>
    <mergeCell ref="D13:E13"/>
    <mergeCell ref="F13:O13"/>
    <mergeCell ref="P13:Q13"/>
    <mergeCell ref="R13:S13"/>
    <mergeCell ref="T13:U13"/>
    <mergeCell ref="V13:W13"/>
    <mergeCell ref="A12:C12"/>
    <mergeCell ref="D12:E12"/>
    <mergeCell ref="F12:O12"/>
    <mergeCell ref="P12:Q12"/>
    <mergeCell ref="R12:S12"/>
    <mergeCell ref="V10:W10"/>
    <mergeCell ref="A11:E11"/>
    <mergeCell ref="F11:O11"/>
    <mergeCell ref="P11:Q11"/>
    <mergeCell ref="R11:S11"/>
    <mergeCell ref="T11:U11"/>
    <mergeCell ref="V11:W11"/>
    <mergeCell ref="A10:E10"/>
    <mergeCell ref="F10:O10"/>
    <mergeCell ref="P10:Q10"/>
    <mergeCell ref="R10:S10"/>
    <mergeCell ref="T10:U10"/>
    <mergeCell ref="A6:W6"/>
    <mergeCell ref="A7:W7"/>
    <mergeCell ref="A8:W8"/>
    <mergeCell ref="A9:E9"/>
    <mergeCell ref="F9:O9"/>
    <mergeCell ref="P9:Q9"/>
    <mergeCell ref="R9:S9"/>
    <mergeCell ref="T9:U9"/>
    <mergeCell ref="V9:W9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13"/>
  <sheetViews>
    <sheetView topLeftCell="A280" workbookViewId="0">
      <selection sqref="A1:E1"/>
    </sheetView>
  </sheetViews>
  <sheetFormatPr defaultRowHeight="15" x14ac:dyDescent="0.25"/>
  <sheetData>
    <row r="1" spans="1:18" x14ac:dyDescent="0.25">
      <c r="A1" s="17" t="s">
        <v>0</v>
      </c>
      <c r="B1" s="17"/>
      <c r="C1" s="17"/>
      <c r="D1" s="17"/>
      <c r="E1" s="17"/>
    </row>
    <row r="2" spans="1:18" x14ac:dyDescent="0.25">
      <c r="A2" s="18" t="s">
        <v>2</v>
      </c>
      <c r="B2" s="18"/>
      <c r="C2" s="1"/>
      <c r="D2" s="3"/>
    </row>
    <row r="3" spans="1:18" x14ac:dyDescent="0.25">
      <c r="A3" s="18" t="s">
        <v>4</v>
      </c>
      <c r="B3" s="18"/>
    </row>
    <row r="4" spans="1:18" x14ac:dyDescent="0.25">
      <c r="A4" s="18" t="s">
        <v>5</v>
      </c>
      <c r="B4" s="18"/>
    </row>
    <row r="5" spans="1:18" x14ac:dyDescent="0.25">
      <c r="A5" s="18" t="s">
        <v>6</v>
      </c>
      <c r="B5" s="18"/>
    </row>
    <row r="6" spans="1:18" s="11" customFormat="1" ht="18.75" x14ac:dyDescent="0.3">
      <c r="A6" s="140" t="s">
        <v>175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x14ac:dyDescent="0.25">
      <c r="A7" s="44" t="s">
        <v>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x14ac:dyDescent="0.25">
      <c r="A8" s="26" t="s">
        <v>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A9" s="139" t="s">
        <v>8</v>
      </c>
      <c r="B9" s="18"/>
      <c r="C9" s="139" t="s">
        <v>176</v>
      </c>
      <c r="D9" s="18"/>
      <c r="E9" s="18"/>
      <c r="F9" s="18"/>
      <c r="G9" s="18"/>
      <c r="H9" s="18"/>
      <c r="I9" s="18"/>
      <c r="J9" s="18"/>
      <c r="K9" s="138" t="s">
        <v>8</v>
      </c>
      <c r="L9" s="18"/>
      <c r="M9" s="138" t="s">
        <v>8</v>
      </c>
      <c r="N9" s="18"/>
      <c r="O9" s="138" t="s">
        <v>8</v>
      </c>
      <c r="P9" s="18"/>
      <c r="Q9" s="138" t="s">
        <v>8</v>
      </c>
      <c r="R9" s="18"/>
    </row>
    <row r="10" spans="1:18" x14ac:dyDescent="0.25">
      <c r="A10" s="139" t="s">
        <v>8</v>
      </c>
      <c r="B10" s="18"/>
      <c r="C10" s="139" t="s">
        <v>177</v>
      </c>
      <c r="D10" s="18"/>
      <c r="E10" s="18"/>
      <c r="F10" s="18"/>
      <c r="G10" s="18"/>
      <c r="H10" s="18"/>
      <c r="I10" s="18"/>
      <c r="J10" s="18"/>
      <c r="K10" s="138" t="s">
        <v>8</v>
      </c>
      <c r="L10" s="18"/>
      <c r="M10" s="138" t="s">
        <v>8</v>
      </c>
      <c r="N10" s="18"/>
      <c r="O10" s="138" t="s">
        <v>8</v>
      </c>
      <c r="P10" s="18"/>
      <c r="Q10" s="138" t="s">
        <v>8</v>
      </c>
      <c r="R10" s="18"/>
    </row>
    <row r="11" spans="1:18" x14ac:dyDescent="0.25">
      <c r="A11" s="139" t="s">
        <v>8</v>
      </c>
      <c r="B11" s="18"/>
      <c r="C11" s="139" t="s">
        <v>178</v>
      </c>
      <c r="D11" s="18"/>
      <c r="E11" s="138" t="s">
        <v>179</v>
      </c>
      <c r="F11" s="18"/>
      <c r="G11" s="18"/>
      <c r="H11" s="18"/>
      <c r="I11" s="18"/>
      <c r="J11" s="18"/>
      <c r="K11" s="138" t="s">
        <v>138</v>
      </c>
      <c r="L11" s="18"/>
      <c r="M11" s="138" t="s">
        <v>139</v>
      </c>
      <c r="N11" s="18"/>
      <c r="O11" s="138" t="s">
        <v>140</v>
      </c>
      <c r="P11" s="18"/>
      <c r="Q11" s="138" t="s">
        <v>164</v>
      </c>
      <c r="R11" s="18"/>
    </row>
    <row r="12" spans="1:18" x14ac:dyDescent="0.25">
      <c r="A12" s="138" t="s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38" t="s">
        <v>17</v>
      </c>
      <c r="L12" s="18"/>
      <c r="M12" s="138" t="s">
        <v>18</v>
      </c>
      <c r="N12" s="18"/>
      <c r="O12" s="138" t="s">
        <v>19</v>
      </c>
      <c r="P12" s="18"/>
      <c r="Q12" s="138" t="s">
        <v>20</v>
      </c>
      <c r="R12" s="18"/>
    </row>
    <row r="13" spans="1:18" x14ac:dyDescent="0.25">
      <c r="A13" s="146" t="s">
        <v>8</v>
      </c>
      <c r="B13" s="18"/>
      <c r="C13" s="146" t="s">
        <v>165</v>
      </c>
      <c r="D13" s="18"/>
      <c r="E13" s="18"/>
      <c r="F13" s="18"/>
      <c r="G13" s="18"/>
      <c r="H13" s="18"/>
      <c r="I13" s="18"/>
      <c r="J13" s="18"/>
      <c r="K13" s="147">
        <v>1197914</v>
      </c>
      <c r="L13" s="18"/>
      <c r="M13" s="147">
        <v>1417724</v>
      </c>
      <c r="N13" s="18"/>
      <c r="O13" s="147">
        <v>1377515.02</v>
      </c>
      <c r="P13" s="18"/>
      <c r="Q13" s="142">
        <v>97.16</v>
      </c>
      <c r="R13" s="18"/>
    </row>
    <row r="14" spans="1:18" x14ac:dyDescent="0.25">
      <c r="A14" s="143" t="s">
        <v>8</v>
      </c>
      <c r="B14" s="18"/>
      <c r="C14" s="143" t="s">
        <v>180</v>
      </c>
      <c r="D14" s="18"/>
      <c r="E14" s="18"/>
      <c r="F14" s="18"/>
      <c r="G14" s="18"/>
      <c r="H14" s="18"/>
      <c r="I14" s="18"/>
      <c r="J14" s="18"/>
      <c r="K14" s="144">
        <v>1197914</v>
      </c>
      <c r="L14" s="18"/>
      <c r="M14" s="144">
        <v>1417724</v>
      </c>
      <c r="N14" s="18"/>
      <c r="O14" s="144">
        <v>1377515.02</v>
      </c>
      <c r="P14" s="18"/>
      <c r="Q14" s="145">
        <v>97.16</v>
      </c>
      <c r="R14" s="18"/>
    </row>
    <row r="15" spans="1:18" x14ac:dyDescent="0.25">
      <c r="A15" s="143" t="s">
        <v>8</v>
      </c>
      <c r="B15" s="18"/>
      <c r="C15" s="143" t="s">
        <v>181</v>
      </c>
      <c r="D15" s="18"/>
      <c r="E15" s="18"/>
      <c r="F15" s="18"/>
      <c r="G15" s="18"/>
      <c r="H15" s="18"/>
      <c r="I15" s="18"/>
      <c r="J15" s="18"/>
      <c r="K15" s="144">
        <v>1197914</v>
      </c>
      <c r="L15" s="18"/>
      <c r="M15" s="144">
        <v>1417724</v>
      </c>
      <c r="N15" s="18"/>
      <c r="O15" s="144">
        <v>1377515.02</v>
      </c>
      <c r="P15" s="18"/>
      <c r="Q15" s="145">
        <v>97.16</v>
      </c>
      <c r="R15" s="18"/>
    </row>
    <row r="16" spans="1:18" x14ac:dyDescent="0.25">
      <c r="A16" s="149" t="s">
        <v>8</v>
      </c>
      <c r="B16" s="18"/>
      <c r="C16" s="149" t="s">
        <v>124</v>
      </c>
      <c r="D16" s="18"/>
      <c r="E16" s="18"/>
      <c r="F16" s="18"/>
      <c r="G16" s="18"/>
      <c r="H16" s="18"/>
      <c r="I16" s="18"/>
      <c r="J16" s="18"/>
      <c r="K16" s="150">
        <v>28305</v>
      </c>
      <c r="L16" s="18"/>
      <c r="M16" s="150">
        <v>37955</v>
      </c>
      <c r="N16" s="18"/>
      <c r="O16" s="150">
        <v>35757.31</v>
      </c>
      <c r="P16" s="18"/>
      <c r="Q16" s="148">
        <v>94.21</v>
      </c>
      <c r="R16" s="18"/>
    </row>
    <row r="17" spans="1:18" x14ac:dyDescent="0.25">
      <c r="A17" s="149" t="s">
        <v>8</v>
      </c>
      <c r="B17" s="18"/>
      <c r="C17" s="149" t="s">
        <v>125</v>
      </c>
      <c r="D17" s="18"/>
      <c r="E17" s="18"/>
      <c r="F17" s="18"/>
      <c r="G17" s="18"/>
      <c r="H17" s="18"/>
      <c r="I17" s="18"/>
      <c r="J17" s="18"/>
      <c r="K17" s="150">
        <v>28305</v>
      </c>
      <c r="L17" s="18"/>
      <c r="M17" s="150">
        <v>37955</v>
      </c>
      <c r="N17" s="18"/>
      <c r="O17" s="150">
        <v>35757.31</v>
      </c>
      <c r="P17" s="18"/>
      <c r="Q17" s="148">
        <v>94.21</v>
      </c>
      <c r="R17" s="18"/>
    </row>
    <row r="18" spans="1:18" x14ac:dyDescent="0.25">
      <c r="A18" s="149" t="s">
        <v>8</v>
      </c>
      <c r="B18" s="18"/>
      <c r="C18" s="149" t="s">
        <v>111</v>
      </c>
      <c r="D18" s="18"/>
      <c r="E18" s="18"/>
      <c r="F18" s="18"/>
      <c r="G18" s="18"/>
      <c r="H18" s="18"/>
      <c r="I18" s="18"/>
      <c r="J18" s="18"/>
      <c r="K18" s="150">
        <v>6769</v>
      </c>
      <c r="L18" s="18"/>
      <c r="M18" s="150">
        <v>13269</v>
      </c>
      <c r="N18" s="18"/>
      <c r="O18" s="150">
        <v>7671.05</v>
      </c>
      <c r="P18" s="18"/>
      <c r="Q18" s="148">
        <v>57.81</v>
      </c>
      <c r="R18" s="18"/>
    </row>
    <row r="19" spans="1:18" x14ac:dyDescent="0.25">
      <c r="A19" s="149" t="s">
        <v>8</v>
      </c>
      <c r="B19" s="18"/>
      <c r="C19" s="149" t="s">
        <v>112</v>
      </c>
      <c r="D19" s="18"/>
      <c r="E19" s="18"/>
      <c r="F19" s="18"/>
      <c r="G19" s="18"/>
      <c r="H19" s="18"/>
      <c r="I19" s="18"/>
      <c r="J19" s="18"/>
      <c r="K19" s="150">
        <v>6769</v>
      </c>
      <c r="L19" s="18"/>
      <c r="M19" s="150">
        <v>13269</v>
      </c>
      <c r="N19" s="18"/>
      <c r="O19" s="150">
        <v>7671.05</v>
      </c>
      <c r="P19" s="18"/>
      <c r="Q19" s="148">
        <v>57.81</v>
      </c>
      <c r="R19" s="18"/>
    </row>
    <row r="20" spans="1:18" x14ac:dyDescent="0.25">
      <c r="A20" s="149" t="s">
        <v>8</v>
      </c>
      <c r="B20" s="18"/>
      <c r="C20" s="149" t="s">
        <v>113</v>
      </c>
      <c r="D20" s="18"/>
      <c r="E20" s="18"/>
      <c r="F20" s="18"/>
      <c r="G20" s="18"/>
      <c r="H20" s="18"/>
      <c r="I20" s="18"/>
      <c r="J20" s="18"/>
      <c r="K20" s="150">
        <v>1162044</v>
      </c>
      <c r="L20" s="18"/>
      <c r="M20" s="150">
        <v>1313449</v>
      </c>
      <c r="N20" s="18"/>
      <c r="O20" s="150">
        <v>1284159.18</v>
      </c>
      <c r="P20" s="18"/>
      <c r="Q20" s="148">
        <v>97.77</v>
      </c>
      <c r="R20" s="18"/>
    </row>
    <row r="21" spans="1:18" x14ac:dyDescent="0.25">
      <c r="A21" s="149" t="s">
        <v>8</v>
      </c>
      <c r="B21" s="18"/>
      <c r="C21" s="149" t="s">
        <v>126</v>
      </c>
      <c r="D21" s="18"/>
      <c r="E21" s="18"/>
      <c r="F21" s="18"/>
      <c r="G21" s="18"/>
      <c r="H21" s="18"/>
      <c r="I21" s="18"/>
      <c r="J21" s="18"/>
      <c r="K21" s="150">
        <v>5282</v>
      </c>
      <c r="L21" s="18"/>
      <c r="M21" s="150">
        <v>8260</v>
      </c>
      <c r="N21" s="18"/>
      <c r="O21" s="150">
        <v>7877.38</v>
      </c>
      <c r="P21" s="18"/>
      <c r="Q21" s="148">
        <v>95.37</v>
      </c>
      <c r="R21" s="18"/>
    </row>
    <row r="22" spans="1:18" x14ac:dyDescent="0.25">
      <c r="A22" s="149" t="s">
        <v>8</v>
      </c>
      <c r="B22" s="18"/>
      <c r="C22" s="149" t="s">
        <v>127</v>
      </c>
      <c r="D22" s="18"/>
      <c r="E22" s="18"/>
      <c r="F22" s="18"/>
      <c r="G22" s="18"/>
      <c r="H22" s="18"/>
      <c r="I22" s="18"/>
      <c r="J22" s="18"/>
      <c r="K22" s="150">
        <v>48630</v>
      </c>
      <c r="L22" s="18"/>
      <c r="M22" s="150">
        <v>48630</v>
      </c>
      <c r="N22" s="18"/>
      <c r="O22" s="150">
        <v>48561.88</v>
      </c>
      <c r="P22" s="18"/>
      <c r="Q22" s="148">
        <v>99.86</v>
      </c>
      <c r="R22" s="18"/>
    </row>
    <row r="23" spans="1:18" x14ac:dyDescent="0.25">
      <c r="A23" s="149" t="s">
        <v>8</v>
      </c>
      <c r="B23" s="18"/>
      <c r="C23" s="149" t="s">
        <v>114</v>
      </c>
      <c r="D23" s="18"/>
      <c r="E23" s="18"/>
      <c r="F23" s="18"/>
      <c r="G23" s="18"/>
      <c r="H23" s="18"/>
      <c r="I23" s="18"/>
      <c r="J23" s="18"/>
      <c r="K23" s="150">
        <v>1327</v>
      </c>
      <c r="L23" s="18"/>
      <c r="M23" s="150">
        <v>1327</v>
      </c>
      <c r="N23" s="18"/>
      <c r="O23" s="150">
        <v>677.48</v>
      </c>
      <c r="P23" s="18"/>
      <c r="Q23" s="148">
        <v>51.05</v>
      </c>
      <c r="R23" s="18"/>
    </row>
    <row r="24" spans="1:18" x14ac:dyDescent="0.25">
      <c r="A24" s="149" t="s">
        <v>8</v>
      </c>
      <c r="B24" s="18"/>
      <c r="C24" s="149" t="s">
        <v>128</v>
      </c>
      <c r="D24" s="18"/>
      <c r="E24" s="18"/>
      <c r="F24" s="18"/>
      <c r="G24" s="18"/>
      <c r="H24" s="18"/>
      <c r="I24" s="18"/>
      <c r="J24" s="18"/>
      <c r="K24" s="150">
        <v>29932</v>
      </c>
      <c r="L24" s="18"/>
      <c r="M24" s="150">
        <v>46801</v>
      </c>
      <c r="N24" s="18"/>
      <c r="O24" s="150">
        <v>44626.97</v>
      </c>
      <c r="P24" s="18"/>
      <c r="Q24" s="148">
        <v>95.35</v>
      </c>
      <c r="R24" s="18"/>
    </row>
    <row r="25" spans="1:18" x14ac:dyDescent="0.25">
      <c r="A25" s="149" t="s">
        <v>8</v>
      </c>
      <c r="B25" s="18"/>
      <c r="C25" s="149" t="s">
        <v>115</v>
      </c>
      <c r="D25" s="18"/>
      <c r="E25" s="18"/>
      <c r="F25" s="18"/>
      <c r="G25" s="18"/>
      <c r="H25" s="18"/>
      <c r="I25" s="18"/>
      <c r="J25" s="18"/>
      <c r="K25" s="150">
        <v>265</v>
      </c>
      <c r="L25" s="18"/>
      <c r="M25" s="150">
        <v>265</v>
      </c>
      <c r="N25" s="18"/>
      <c r="O25" s="150">
        <v>0</v>
      </c>
      <c r="P25" s="18"/>
      <c r="Q25" s="148">
        <v>0</v>
      </c>
      <c r="R25" s="18"/>
    </row>
    <row r="26" spans="1:18" x14ac:dyDescent="0.25">
      <c r="A26" s="149" t="s">
        <v>8</v>
      </c>
      <c r="B26" s="18"/>
      <c r="C26" s="149" t="s">
        <v>116</v>
      </c>
      <c r="D26" s="18"/>
      <c r="E26" s="18"/>
      <c r="F26" s="18"/>
      <c r="G26" s="18"/>
      <c r="H26" s="18"/>
      <c r="I26" s="18"/>
      <c r="J26" s="18"/>
      <c r="K26" s="150">
        <v>131887</v>
      </c>
      <c r="L26" s="18"/>
      <c r="M26" s="150">
        <v>160445</v>
      </c>
      <c r="N26" s="18"/>
      <c r="O26" s="150">
        <v>156890.5</v>
      </c>
      <c r="P26" s="18"/>
      <c r="Q26" s="148">
        <v>97.78</v>
      </c>
      <c r="R26" s="18"/>
    </row>
    <row r="27" spans="1:18" x14ac:dyDescent="0.25">
      <c r="A27" s="149" t="s">
        <v>8</v>
      </c>
      <c r="B27" s="18"/>
      <c r="C27" s="149" t="s">
        <v>118</v>
      </c>
      <c r="D27" s="18"/>
      <c r="E27" s="18"/>
      <c r="F27" s="18"/>
      <c r="G27" s="18"/>
      <c r="H27" s="18"/>
      <c r="I27" s="18"/>
      <c r="J27" s="18"/>
      <c r="K27" s="150">
        <v>944721</v>
      </c>
      <c r="L27" s="18"/>
      <c r="M27" s="150">
        <v>1047721</v>
      </c>
      <c r="N27" s="18"/>
      <c r="O27" s="150">
        <v>1025524.97</v>
      </c>
      <c r="P27" s="18"/>
      <c r="Q27" s="148">
        <v>97.88</v>
      </c>
      <c r="R27" s="18"/>
    </row>
    <row r="28" spans="1:18" x14ac:dyDescent="0.25">
      <c r="A28" s="149" t="s">
        <v>8</v>
      </c>
      <c r="B28" s="18"/>
      <c r="C28" s="149" t="s">
        <v>119</v>
      </c>
      <c r="D28" s="18"/>
      <c r="E28" s="18"/>
      <c r="F28" s="18"/>
      <c r="G28" s="18"/>
      <c r="H28" s="18"/>
      <c r="I28" s="18"/>
      <c r="J28" s="18"/>
      <c r="K28" s="150">
        <v>265</v>
      </c>
      <c r="L28" s="18"/>
      <c r="M28" s="150">
        <v>1234</v>
      </c>
      <c r="N28" s="18"/>
      <c r="O28" s="150">
        <v>1228</v>
      </c>
      <c r="P28" s="18"/>
      <c r="Q28" s="148">
        <v>99.51</v>
      </c>
      <c r="R28" s="18"/>
    </row>
    <row r="29" spans="1:18" x14ac:dyDescent="0.25">
      <c r="A29" s="149" t="s">
        <v>8</v>
      </c>
      <c r="B29" s="18"/>
      <c r="C29" s="149" t="s">
        <v>120</v>
      </c>
      <c r="D29" s="18"/>
      <c r="E29" s="18"/>
      <c r="F29" s="18"/>
      <c r="G29" s="18"/>
      <c r="H29" s="18"/>
      <c r="I29" s="18"/>
      <c r="J29" s="18"/>
      <c r="K29" s="150">
        <v>265</v>
      </c>
      <c r="L29" s="18"/>
      <c r="M29" s="150">
        <v>1234</v>
      </c>
      <c r="N29" s="18"/>
      <c r="O29" s="150">
        <v>1228</v>
      </c>
      <c r="P29" s="18"/>
      <c r="Q29" s="148">
        <v>99.51</v>
      </c>
      <c r="R29" s="18"/>
    </row>
    <row r="30" spans="1:18" x14ac:dyDescent="0.25">
      <c r="A30" s="149" t="s">
        <v>8</v>
      </c>
      <c r="B30" s="18"/>
      <c r="C30" s="149" t="s">
        <v>121</v>
      </c>
      <c r="D30" s="18"/>
      <c r="E30" s="18"/>
      <c r="F30" s="18"/>
      <c r="G30" s="18"/>
      <c r="H30" s="18"/>
      <c r="I30" s="18"/>
      <c r="J30" s="18"/>
      <c r="K30" s="150">
        <v>531</v>
      </c>
      <c r="L30" s="18"/>
      <c r="M30" s="150">
        <v>531</v>
      </c>
      <c r="N30" s="18"/>
      <c r="O30" s="150">
        <v>37.32</v>
      </c>
      <c r="P30" s="18"/>
      <c r="Q30" s="148">
        <v>7.03</v>
      </c>
      <c r="R30" s="18"/>
    </row>
    <row r="31" spans="1:18" x14ac:dyDescent="0.25">
      <c r="A31" s="149" t="s">
        <v>8</v>
      </c>
      <c r="B31" s="18"/>
      <c r="C31" s="149" t="s">
        <v>122</v>
      </c>
      <c r="D31" s="18"/>
      <c r="E31" s="18"/>
      <c r="F31" s="18"/>
      <c r="G31" s="18"/>
      <c r="H31" s="18"/>
      <c r="I31" s="18"/>
      <c r="J31" s="18"/>
      <c r="K31" s="150">
        <v>531</v>
      </c>
      <c r="L31" s="18"/>
      <c r="M31" s="150">
        <v>531</v>
      </c>
      <c r="N31" s="18"/>
      <c r="O31" s="150">
        <v>37.32</v>
      </c>
      <c r="P31" s="18"/>
      <c r="Q31" s="148">
        <v>7.03</v>
      </c>
      <c r="R31" s="18"/>
    </row>
    <row r="32" spans="1:18" x14ac:dyDescent="0.25">
      <c r="A32" s="149" t="s">
        <v>8</v>
      </c>
      <c r="B32" s="18"/>
      <c r="C32" s="149" t="s">
        <v>129</v>
      </c>
      <c r="D32" s="18"/>
      <c r="E32" s="18"/>
      <c r="F32" s="18"/>
      <c r="G32" s="18"/>
      <c r="H32" s="18"/>
      <c r="I32" s="18"/>
      <c r="J32" s="18"/>
      <c r="K32" s="150" t="s">
        <v>8</v>
      </c>
      <c r="L32" s="18"/>
      <c r="M32" s="150">
        <v>51286</v>
      </c>
      <c r="N32" s="18"/>
      <c r="O32" s="150">
        <v>48662.16</v>
      </c>
      <c r="P32" s="18"/>
      <c r="Q32" s="148">
        <v>94.88</v>
      </c>
      <c r="R32" s="18"/>
    </row>
    <row r="33" spans="1:18" x14ac:dyDescent="0.25">
      <c r="A33" s="149" t="s">
        <v>8</v>
      </c>
      <c r="B33" s="18"/>
      <c r="C33" s="149" t="s">
        <v>130</v>
      </c>
      <c r="D33" s="18"/>
      <c r="E33" s="18"/>
      <c r="F33" s="18"/>
      <c r="G33" s="18"/>
      <c r="H33" s="18"/>
      <c r="I33" s="18"/>
      <c r="J33" s="18"/>
      <c r="K33" s="150" t="s">
        <v>8</v>
      </c>
      <c r="L33" s="18"/>
      <c r="M33" s="150">
        <v>10399</v>
      </c>
      <c r="N33" s="18"/>
      <c r="O33" s="150">
        <v>10390.49</v>
      </c>
      <c r="P33" s="18"/>
      <c r="Q33" s="148">
        <v>99.92</v>
      </c>
      <c r="R33" s="18"/>
    </row>
    <row r="34" spans="1:18" x14ac:dyDescent="0.25">
      <c r="A34" s="149" t="s">
        <v>8</v>
      </c>
      <c r="B34" s="18"/>
      <c r="C34" s="149" t="s">
        <v>131</v>
      </c>
      <c r="D34" s="18"/>
      <c r="E34" s="18"/>
      <c r="F34" s="18"/>
      <c r="G34" s="18"/>
      <c r="H34" s="18"/>
      <c r="I34" s="18"/>
      <c r="J34" s="18"/>
      <c r="K34" s="150" t="s">
        <v>8</v>
      </c>
      <c r="L34" s="18"/>
      <c r="M34" s="150">
        <v>30480</v>
      </c>
      <c r="N34" s="18"/>
      <c r="O34" s="150">
        <v>30479.25</v>
      </c>
      <c r="P34" s="18"/>
      <c r="Q34" s="148">
        <v>100</v>
      </c>
      <c r="R34" s="18"/>
    </row>
    <row r="35" spans="1:18" x14ac:dyDescent="0.25">
      <c r="A35" s="149" t="s">
        <v>8</v>
      </c>
      <c r="B35" s="18"/>
      <c r="C35" s="149" t="s">
        <v>132</v>
      </c>
      <c r="D35" s="18"/>
      <c r="E35" s="18"/>
      <c r="F35" s="18"/>
      <c r="G35" s="18"/>
      <c r="H35" s="18"/>
      <c r="I35" s="18"/>
      <c r="J35" s="18"/>
      <c r="K35" s="150" t="s">
        <v>8</v>
      </c>
      <c r="L35" s="18"/>
      <c r="M35" s="150">
        <v>2179</v>
      </c>
      <c r="N35" s="18"/>
      <c r="O35" s="150">
        <v>2024</v>
      </c>
      <c r="P35" s="18"/>
      <c r="Q35" s="148">
        <v>92.89</v>
      </c>
      <c r="R35" s="18"/>
    </row>
    <row r="36" spans="1:18" x14ac:dyDescent="0.25">
      <c r="A36" s="149" t="s">
        <v>8</v>
      </c>
      <c r="B36" s="18"/>
      <c r="C36" s="149" t="s">
        <v>133</v>
      </c>
      <c r="D36" s="18"/>
      <c r="E36" s="18"/>
      <c r="F36" s="18"/>
      <c r="G36" s="18"/>
      <c r="H36" s="18"/>
      <c r="I36" s="18"/>
      <c r="J36" s="18"/>
      <c r="K36" s="150" t="s">
        <v>8</v>
      </c>
      <c r="L36" s="18"/>
      <c r="M36" s="150">
        <v>6621</v>
      </c>
      <c r="N36" s="18"/>
      <c r="O36" s="150">
        <v>4868.58</v>
      </c>
      <c r="P36" s="18"/>
      <c r="Q36" s="148">
        <v>73.53</v>
      </c>
      <c r="R36" s="18"/>
    </row>
    <row r="37" spans="1:18" x14ac:dyDescent="0.25">
      <c r="A37" s="149" t="s">
        <v>8</v>
      </c>
      <c r="B37" s="18"/>
      <c r="C37" s="149" t="s">
        <v>134</v>
      </c>
      <c r="D37" s="18"/>
      <c r="E37" s="18"/>
      <c r="F37" s="18"/>
      <c r="G37" s="18"/>
      <c r="H37" s="18"/>
      <c r="I37" s="18"/>
      <c r="J37" s="18"/>
      <c r="K37" s="150" t="s">
        <v>8</v>
      </c>
      <c r="L37" s="18"/>
      <c r="M37" s="150">
        <v>1607</v>
      </c>
      <c r="N37" s="18"/>
      <c r="O37" s="150">
        <v>899.84</v>
      </c>
      <c r="P37" s="18"/>
      <c r="Q37" s="148">
        <v>56</v>
      </c>
      <c r="R37" s="18"/>
    </row>
    <row r="38" spans="1:18" x14ac:dyDescent="0.25">
      <c r="A38" s="143" t="s">
        <v>8</v>
      </c>
      <c r="B38" s="18"/>
      <c r="C38" s="143" t="s">
        <v>182</v>
      </c>
      <c r="D38" s="18"/>
      <c r="E38" s="18"/>
      <c r="F38" s="18"/>
      <c r="G38" s="18"/>
      <c r="H38" s="18"/>
      <c r="I38" s="18"/>
      <c r="J38" s="18"/>
      <c r="K38" s="144">
        <v>1197914</v>
      </c>
      <c r="L38" s="18"/>
      <c r="M38" s="144">
        <v>1417724</v>
      </c>
      <c r="N38" s="18"/>
      <c r="O38" s="144">
        <v>1377515.02</v>
      </c>
      <c r="P38" s="18"/>
      <c r="Q38" s="145">
        <v>97.16</v>
      </c>
      <c r="R38" s="18"/>
    </row>
    <row r="39" spans="1:18" x14ac:dyDescent="0.25">
      <c r="A39" s="156" t="s">
        <v>8</v>
      </c>
      <c r="B39" s="18"/>
      <c r="C39" s="156" t="s">
        <v>183</v>
      </c>
      <c r="D39" s="18"/>
      <c r="E39" s="156" t="s">
        <v>184</v>
      </c>
      <c r="F39" s="18"/>
      <c r="G39" s="18"/>
      <c r="H39" s="18"/>
      <c r="I39" s="18"/>
      <c r="J39" s="18"/>
      <c r="K39" s="154">
        <v>112149</v>
      </c>
      <c r="L39" s="18"/>
      <c r="M39" s="154" t="s">
        <v>8</v>
      </c>
      <c r="N39" s="18"/>
      <c r="O39" s="154">
        <v>0</v>
      </c>
      <c r="P39" s="18"/>
      <c r="Q39" s="155" t="s">
        <v>8</v>
      </c>
      <c r="R39" s="18"/>
    </row>
    <row r="40" spans="1:18" x14ac:dyDescent="0.25">
      <c r="A40" s="156" t="s">
        <v>8</v>
      </c>
      <c r="B40" s="18"/>
      <c r="C40" s="156" t="s">
        <v>185</v>
      </c>
      <c r="D40" s="18"/>
      <c r="E40" s="156" t="s">
        <v>186</v>
      </c>
      <c r="F40" s="18"/>
      <c r="G40" s="18"/>
      <c r="H40" s="18"/>
      <c r="I40" s="18"/>
      <c r="J40" s="18"/>
      <c r="K40" s="154">
        <v>48630</v>
      </c>
      <c r="L40" s="18"/>
      <c r="M40" s="154" t="s">
        <v>8</v>
      </c>
      <c r="N40" s="18"/>
      <c r="O40" s="154">
        <v>0</v>
      </c>
      <c r="P40" s="18"/>
      <c r="Q40" s="155" t="s">
        <v>8</v>
      </c>
      <c r="R40" s="18"/>
    </row>
    <row r="41" spans="1:18" x14ac:dyDescent="0.25">
      <c r="A41" s="153"/>
      <c r="B41" s="18"/>
      <c r="C41" s="153" t="s">
        <v>187</v>
      </c>
      <c r="D41" s="18"/>
      <c r="E41" s="153" t="s">
        <v>188</v>
      </c>
      <c r="F41" s="18"/>
      <c r="G41" s="18"/>
      <c r="H41" s="18"/>
      <c r="I41" s="18"/>
      <c r="J41" s="18"/>
      <c r="K41" s="151">
        <v>47303</v>
      </c>
      <c r="L41" s="18"/>
      <c r="M41" s="151" t="s">
        <v>8</v>
      </c>
      <c r="N41" s="18"/>
      <c r="O41" s="151">
        <v>0</v>
      </c>
      <c r="P41" s="18"/>
      <c r="Q41" s="152" t="s">
        <v>8</v>
      </c>
      <c r="R41" s="18"/>
    </row>
    <row r="42" spans="1:18" x14ac:dyDescent="0.25">
      <c r="A42" s="149" t="s">
        <v>8</v>
      </c>
      <c r="B42" s="18"/>
      <c r="C42" s="149" t="s">
        <v>113</v>
      </c>
      <c r="D42" s="18"/>
      <c r="E42" s="18"/>
      <c r="F42" s="18"/>
      <c r="G42" s="18"/>
      <c r="H42" s="18"/>
      <c r="I42" s="18"/>
      <c r="J42" s="18"/>
      <c r="K42" s="150">
        <v>47303</v>
      </c>
      <c r="L42" s="18"/>
      <c r="M42" s="150" t="s">
        <v>8</v>
      </c>
      <c r="N42" s="18"/>
      <c r="O42" s="150">
        <v>0</v>
      </c>
      <c r="P42" s="18"/>
      <c r="Q42" s="148" t="s">
        <v>8</v>
      </c>
      <c r="R42" s="18"/>
    </row>
    <row r="43" spans="1:18" x14ac:dyDescent="0.25">
      <c r="A43" s="149" t="s">
        <v>8</v>
      </c>
      <c r="B43" s="18"/>
      <c r="C43" s="149" t="s">
        <v>127</v>
      </c>
      <c r="D43" s="18"/>
      <c r="E43" s="18"/>
      <c r="F43" s="18"/>
      <c r="G43" s="18"/>
      <c r="H43" s="18"/>
      <c r="I43" s="18"/>
      <c r="J43" s="18"/>
      <c r="K43" s="150">
        <v>47303</v>
      </c>
      <c r="L43" s="18"/>
      <c r="M43" s="150" t="s">
        <v>8</v>
      </c>
      <c r="N43" s="18"/>
      <c r="O43" s="150">
        <v>0</v>
      </c>
      <c r="P43" s="18"/>
      <c r="Q43" s="148" t="s">
        <v>8</v>
      </c>
      <c r="R43" s="18"/>
    </row>
    <row r="44" spans="1:18" x14ac:dyDescent="0.25">
      <c r="A44" s="80" t="s">
        <v>8</v>
      </c>
      <c r="B44" s="18"/>
      <c r="C44" s="80" t="s">
        <v>189</v>
      </c>
      <c r="D44" s="18"/>
      <c r="E44" s="80" t="s">
        <v>190</v>
      </c>
      <c r="F44" s="18"/>
      <c r="G44" s="18"/>
      <c r="H44" s="18"/>
      <c r="I44" s="18"/>
      <c r="J44" s="18"/>
      <c r="K44" s="34">
        <v>47303</v>
      </c>
      <c r="L44" s="18"/>
      <c r="M44" s="34" t="s">
        <v>8</v>
      </c>
      <c r="N44" s="18"/>
      <c r="O44" s="34">
        <v>0</v>
      </c>
      <c r="P44" s="18"/>
      <c r="Q44" s="49" t="s">
        <v>8</v>
      </c>
      <c r="R44" s="18"/>
    </row>
    <row r="45" spans="1:18" x14ac:dyDescent="0.25">
      <c r="A45" s="153"/>
      <c r="B45" s="18"/>
      <c r="C45" s="153" t="s">
        <v>191</v>
      </c>
      <c r="D45" s="18"/>
      <c r="E45" s="153" t="s">
        <v>192</v>
      </c>
      <c r="F45" s="18"/>
      <c r="G45" s="18"/>
      <c r="H45" s="18"/>
      <c r="I45" s="18"/>
      <c r="J45" s="18"/>
      <c r="K45" s="151">
        <v>1327</v>
      </c>
      <c r="L45" s="18"/>
      <c r="M45" s="151" t="s">
        <v>8</v>
      </c>
      <c r="N45" s="18"/>
      <c r="O45" s="151">
        <v>0</v>
      </c>
      <c r="P45" s="18"/>
      <c r="Q45" s="152" t="s">
        <v>8</v>
      </c>
      <c r="R45" s="18"/>
    </row>
    <row r="46" spans="1:18" x14ac:dyDescent="0.25">
      <c r="A46" s="149" t="s">
        <v>8</v>
      </c>
      <c r="B46" s="18"/>
      <c r="C46" s="149" t="s">
        <v>113</v>
      </c>
      <c r="D46" s="18"/>
      <c r="E46" s="18"/>
      <c r="F46" s="18"/>
      <c r="G46" s="18"/>
      <c r="H46" s="18"/>
      <c r="I46" s="18"/>
      <c r="J46" s="18"/>
      <c r="K46" s="150">
        <v>1327</v>
      </c>
      <c r="L46" s="18"/>
      <c r="M46" s="150" t="s">
        <v>8</v>
      </c>
      <c r="N46" s="18"/>
      <c r="O46" s="150">
        <v>0</v>
      </c>
      <c r="P46" s="18"/>
      <c r="Q46" s="148" t="s">
        <v>8</v>
      </c>
      <c r="R46" s="18"/>
    </row>
    <row r="47" spans="1:18" x14ac:dyDescent="0.25">
      <c r="A47" s="149" t="s">
        <v>8</v>
      </c>
      <c r="B47" s="18"/>
      <c r="C47" s="149" t="s">
        <v>127</v>
      </c>
      <c r="D47" s="18"/>
      <c r="E47" s="18"/>
      <c r="F47" s="18"/>
      <c r="G47" s="18"/>
      <c r="H47" s="18"/>
      <c r="I47" s="18"/>
      <c r="J47" s="18"/>
      <c r="K47" s="150">
        <v>1327</v>
      </c>
      <c r="L47" s="18"/>
      <c r="M47" s="150" t="s">
        <v>8</v>
      </c>
      <c r="N47" s="18"/>
      <c r="O47" s="150">
        <v>0</v>
      </c>
      <c r="P47" s="18"/>
      <c r="Q47" s="148" t="s">
        <v>8</v>
      </c>
      <c r="R47" s="18"/>
    </row>
    <row r="48" spans="1:18" x14ac:dyDescent="0.25">
      <c r="A48" s="80" t="s">
        <v>8</v>
      </c>
      <c r="B48" s="18"/>
      <c r="C48" s="80" t="s">
        <v>193</v>
      </c>
      <c r="D48" s="18"/>
      <c r="E48" s="80" t="s">
        <v>194</v>
      </c>
      <c r="F48" s="18"/>
      <c r="G48" s="18"/>
      <c r="H48" s="18"/>
      <c r="I48" s="18"/>
      <c r="J48" s="18"/>
      <c r="K48" s="34">
        <v>1327</v>
      </c>
      <c r="L48" s="18"/>
      <c r="M48" s="34" t="s">
        <v>8</v>
      </c>
      <c r="N48" s="18"/>
      <c r="O48" s="34">
        <v>0</v>
      </c>
      <c r="P48" s="18"/>
      <c r="Q48" s="49" t="s">
        <v>8</v>
      </c>
      <c r="R48" s="18"/>
    </row>
    <row r="49" spans="1:18" x14ac:dyDescent="0.25">
      <c r="A49" s="156" t="s">
        <v>8</v>
      </c>
      <c r="B49" s="18"/>
      <c r="C49" s="156" t="s">
        <v>195</v>
      </c>
      <c r="D49" s="18"/>
      <c r="E49" s="156" t="s">
        <v>196</v>
      </c>
      <c r="F49" s="18"/>
      <c r="G49" s="18"/>
      <c r="H49" s="18"/>
      <c r="I49" s="18"/>
      <c r="J49" s="18"/>
      <c r="K49" s="154">
        <v>7655</v>
      </c>
      <c r="L49" s="18"/>
      <c r="M49" s="154" t="s">
        <v>8</v>
      </c>
      <c r="N49" s="18"/>
      <c r="O49" s="154">
        <v>0</v>
      </c>
      <c r="P49" s="18"/>
      <c r="Q49" s="155" t="s">
        <v>8</v>
      </c>
      <c r="R49" s="18"/>
    </row>
    <row r="50" spans="1:18" x14ac:dyDescent="0.25">
      <c r="A50" s="153"/>
      <c r="B50" s="18"/>
      <c r="C50" s="153" t="s">
        <v>197</v>
      </c>
      <c r="D50" s="18"/>
      <c r="E50" s="153" t="s">
        <v>198</v>
      </c>
      <c r="F50" s="18"/>
      <c r="G50" s="18"/>
      <c r="H50" s="18"/>
      <c r="I50" s="18"/>
      <c r="J50" s="18"/>
      <c r="K50" s="151">
        <v>2655</v>
      </c>
      <c r="L50" s="18"/>
      <c r="M50" s="151" t="s">
        <v>8</v>
      </c>
      <c r="N50" s="18"/>
      <c r="O50" s="151">
        <v>0</v>
      </c>
      <c r="P50" s="18"/>
      <c r="Q50" s="152" t="s">
        <v>8</v>
      </c>
      <c r="R50" s="18"/>
    </row>
    <row r="51" spans="1:18" x14ac:dyDescent="0.25">
      <c r="A51" s="149" t="s">
        <v>8</v>
      </c>
      <c r="B51" s="18"/>
      <c r="C51" s="149" t="s">
        <v>124</v>
      </c>
      <c r="D51" s="18"/>
      <c r="E51" s="18"/>
      <c r="F51" s="18"/>
      <c r="G51" s="18"/>
      <c r="H51" s="18"/>
      <c r="I51" s="18"/>
      <c r="J51" s="18"/>
      <c r="K51" s="150">
        <v>2655</v>
      </c>
      <c r="L51" s="18"/>
      <c r="M51" s="150" t="s">
        <v>8</v>
      </c>
      <c r="N51" s="18"/>
      <c r="O51" s="150">
        <v>0</v>
      </c>
      <c r="P51" s="18"/>
      <c r="Q51" s="148" t="s">
        <v>8</v>
      </c>
      <c r="R51" s="18"/>
    </row>
    <row r="52" spans="1:18" x14ac:dyDescent="0.25">
      <c r="A52" s="149" t="s">
        <v>8</v>
      </c>
      <c r="B52" s="18"/>
      <c r="C52" s="149" t="s">
        <v>125</v>
      </c>
      <c r="D52" s="18"/>
      <c r="E52" s="18"/>
      <c r="F52" s="18"/>
      <c r="G52" s="18"/>
      <c r="H52" s="18"/>
      <c r="I52" s="18"/>
      <c r="J52" s="18"/>
      <c r="K52" s="150">
        <v>2655</v>
      </c>
      <c r="L52" s="18"/>
      <c r="M52" s="150" t="s">
        <v>8</v>
      </c>
      <c r="N52" s="18"/>
      <c r="O52" s="150">
        <v>0</v>
      </c>
      <c r="P52" s="18"/>
      <c r="Q52" s="148" t="s">
        <v>8</v>
      </c>
      <c r="R52" s="18"/>
    </row>
    <row r="53" spans="1:18" x14ac:dyDescent="0.25">
      <c r="A53" s="80" t="s">
        <v>8</v>
      </c>
      <c r="B53" s="18"/>
      <c r="C53" s="80" t="s">
        <v>189</v>
      </c>
      <c r="D53" s="18"/>
      <c r="E53" s="80" t="s">
        <v>190</v>
      </c>
      <c r="F53" s="18"/>
      <c r="G53" s="18"/>
      <c r="H53" s="18"/>
      <c r="I53" s="18"/>
      <c r="J53" s="18"/>
      <c r="K53" s="34">
        <v>664</v>
      </c>
      <c r="L53" s="18"/>
      <c r="M53" s="34" t="s">
        <v>8</v>
      </c>
      <c r="N53" s="18"/>
      <c r="O53" s="34">
        <v>0</v>
      </c>
      <c r="P53" s="18"/>
      <c r="Q53" s="49" t="s">
        <v>8</v>
      </c>
      <c r="R53" s="18"/>
    </row>
    <row r="54" spans="1:18" x14ac:dyDescent="0.25">
      <c r="A54" s="80" t="s">
        <v>8</v>
      </c>
      <c r="B54" s="18"/>
      <c r="C54" s="80" t="s">
        <v>199</v>
      </c>
      <c r="D54" s="18"/>
      <c r="E54" s="80" t="s">
        <v>200</v>
      </c>
      <c r="F54" s="18"/>
      <c r="G54" s="18"/>
      <c r="H54" s="18"/>
      <c r="I54" s="18"/>
      <c r="J54" s="18"/>
      <c r="K54" s="34">
        <v>1991</v>
      </c>
      <c r="L54" s="18"/>
      <c r="M54" s="34" t="s">
        <v>8</v>
      </c>
      <c r="N54" s="18"/>
      <c r="O54" s="34">
        <v>0</v>
      </c>
      <c r="P54" s="18"/>
      <c r="Q54" s="49" t="s">
        <v>8</v>
      </c>
      <c r="R54" s="18"/>
    </row>
    <row r="55" spans="1:18" x14ac:dyDescent="0.25">
      <c r="A55" s="153"/>
      <c r="B55" s="18"/>
      <c r="C55" s="153" t="s">
        <v>201</v>
      </c>
      <c r="D55" s="18"/>
      <c r="E55" s="153" t="s">
        <v>202</v>
      </c>
      <c r="F55" s="18"/>
      <c r="G55" s="18"/>
      <c r="H55" s="18"/>
      <c r="I55" s="18"/>
      <c r="J55" s="18"/>
      <c r="K55" s="151">
        <v>5000</v>
      </c>
      <c r="L55" s="18"/>
      <c r="M55" s="151" t="s">
        <v>8</v>
      </c>
      <c r="N55" s="18"/>
      <c r="O55" s="151">
        <v>0</v>
      </c>
      <c r="P55" s="18"/>
      <c r="Q55" s="152" t="s">
        <v>8</v>
      </c>
      <c r="R55" s="18"/>
    </row>
    <row r="56" spans="1:18" x14ac:dyDescent="0.25">
      <c r="A56" s="149" t="s">
        <v>8</v>
      </c>
      <c r="B56" s="18"/>
      <c r="C56" s="149" t="s">
        <v>124</v>
      </c>
      <c r="D56" s="18"/>
      <c r="E56" s="18"/>
      <c r="F56" s="18"/>
      <c r="G56" s="18"/>
      <c r="H56" s="18"/>
      <c r="I56" s="18"/>
      <c r="J56" s="18"/>
      <c r="K56" s="150">
        <v>5000</v>
      </c>
      <c r="L56" s="18"/>
      <c r="M56" s="150" t="s">
        <v>8</v>
      </c>
      <c r="N56" s="18"/>
      <c r="O56" s="150">
        <v>0</v>
      </c>
      <c r="P56" s="18"/>
      <c r="Q56" s="148" t="s">
        <v>8</v>
      </c>
      <c r="R56" s="18"/>
    </row>
    <row r="57" spans="1:18" x14ac:dyDescent="0.25">
      <c r="A57" s="149" t="s">
        <v>8</v>
      </c>
      <c r="B57" s="18"/>
      <c r="C57" s="149" t="s">
        <v>125</v>
      </c>
      <c r="D57" s="18"/>
      <c r="E57" s="18"/>
      <c r="F57" s="18"/>
      <c r="G57" s="18"/>
      <c r="H57" s="18"/>
      <c r="I57" s="18"/>
      <c r="J57" s="18"/>
      <c r="K57" s="150">
        <v>5000</v>
      </c>
      <c r="L57" s="18"/>
      <c r="M57" s="150" t="s">
        <v>8</v>
      </c>
      <c r="N57" s="18"/>
      <c r="O57" s="150">
        <v>0</v>
      </c>
      <c r="P57" s="18"/>
      <c r="Q57" s="148" t="s">
        <v>8</v>
      </c>
      <c r="R57" s="18"/>
    </row>
    <row r="58" spans="1:18" x14ac:dyDescent="0.25">
      <c r="A58" s="80" t="s">
        <v>8</v>
      </c>
      <c r="B58" s="18"/>
      <c r="C58" s="80" t="s">
        <v>199</v>
      </c>
      <c r="D58" s="18"/>
      <c r="E58" s="80" t="s">
        <v>200</v>
      </c>
      <c r="F58" s="18"/>
      <c r="G58" s="18"/>
      <c r="H58" s="18"/>
      <c r="I58" s="18"/>
      <c r="J58" s="18"/>
      <c r="K58" s="34">
        <v>5000</v>
      </c>
      <c r="L58" s="18"/>
      <c r="M58" s="34" t="s">
        <v>8</v>
      </c>
      <c r="N58" s="18"/>
      <c r="O58" s="34">
        <v>0</v>
      </c>
      <c r="P58" s="18"/>
      <c r="Q58" s="49" t="s">
        <v>8</v>
      </c>
      <c r="R58" s="18"/>
    </row>
    <row r="59" spans="1:18" x14ac:dyDescent="0.25">
      <c r="A59" s="156" t="s">
        <v>8</v>
      </c>
      <c r="B59" s="18"/>
      <c r="C59" s="156" t="s">
        <v>203</v>
      </c>
      <c r="D59" s="18"/>
      <c r="E59" s="156" t="s">
        <v>204</v>
      </c>
      <c r="F59" s="18"/>
      <c r="G59" s="18"/>
      <c r="H59" s="18"/>
      <c r="I59" s="18"/>
      <c r="J59" s="18"/>
      <c r="K59" s="154">
        <v>55864</v>
      </c>
      <c r="L59" s="18"/>
      <c r="M59" s="154" t="s">
        <v>8</v>
      </c>
      <c r="N59" s="18"/>
      <c r="O59" s="154">
        <v>0</v>
      </c>
      <c r="P59" s="18"/>
      <c r="Q59" s="155" t="s">
        <v>8</v>
      </c>
      <c r="R59" s="18"/>
    </row>
    <row r="60" spans="1:18" x14ac:dyDescent="0.25">
      <c r="A60" s="153"/>
      <c r="B60" s="18"/>
      <c r="C60" s="153" t="s">
        <v>205</v>
      </c>
      <c r="D60" s="18"/>
      <c r="E60" s="153" t="s">
        <v>206</v>
      </c>
      <c r="F60" s="18"/>
      <c r="G60" s="18"/>
      <c r="H60" s="18"/>
      <c r="I60" s="18"/>
      <c r="J60" s="18"/>
      <c r="K60" s="151">
        <v>3716</v>
      </c>
      <c r="L60" s="18"/>
      <c r="M60" s="151" t="s">
        <v>8</v>
      </c>
      <c r="N60" s="18"/>
      <c r="O60" s="151">
        <v>0</v>
      </c>
      <c r="P60" s="18"/>
      <c r="Q60" s="152" t="s">
        <v>8</v>
      </c>
      <c r="R60" s="18"/>
    </row>
    <row r="61" spans="1:18" x14ac:dyDescent="0.25">
      <c r="A61" s="149" t="s">
        <v>8</v>
      </c>
      <c r="B61" s="18"/>
      <c r="C61" s="149" t="s">
        <v>124</v>
      </c>
      <c r="D61" s="18"/>
      <c r="E61" s="18"/>
      <c r="F61" s="18"/>
      <c r="G61" s="18"/>
      <c r="H61" s="18"/>
      <c r="I61" s="18"/>
      <c r="J61" s="18"/>
      <c r="K61" s="150">
        <v>3716</v>
      </c>
      <c r="L61" s="18"/>
      <c r="M61" s="150" t="s">
        <v>8</v>
      </c>
      <c r="N61" s="18"/>
      <c r="O61" s="150">
        <v>0</v>
      </c>
      <c r="P61" s="18"/>
      <c r="Q61" s="148" t="s">
        <v>8</v>
      </c>
      <c r="R61" s="18"/>
    </row>
    <row r="62" spans="1:18" x14ac:dyDescent="0.25">
      <c r="A62" s="149" t="s">
        <v>8</v>
      </c>
      <c r="B62" s="18"/>
      <c r="C62" s="149" t="s">
        <v>125</v>
      </c>
      <c r="D62" s="18"/>
      <c r="E62" s="18"/>
      <c r="F62" s="18"/>
      <c r="G62" s="18"/>
      <c r="H62" s="18"/>
      <c r="I62" s="18"/>
      <c r="J62" s="18"/>
      <c r="K62" s="150">
        <v>3716</v>
      </c>
      <c r="L62" s="18"/>
      <c r="M62" s="150" t="s">
        <v>8</v>
      </c>
      <c r="N62" s="18"/>
      <c r="O62" s="150">
        <v>0</v>
      </c>
      <c r="P62" s="18"/>
      <c r="Q62" s="148" t="s">
        <v>8</v>
      </c>
      <c r="R62" s="18"/>
    </row>
    <row r="63" spans="1:18" x14ac:dyDescent="0.25">
      <c r="A63" s="80" t="s">
        <v>8</v>
      </c>
      <c r="B63" s="18"/>
      <c r="C63" s="80" t="s">
        <v>189</v>
      </c>
      <c r="D63" s="18"/>
      <c r="E63" s="80" t="s">
        <v>190</v>
      </c>
      <c r="F63" s="18"/>
      <c r="G63" s="18"/>
      <c r="H63" s="18"/>
      <c r="I63" s="18"/>
      <c r="J63" s="18"/>
      <c r="K63" s="34">
        <v>2256</v>
      </c>
      <c r="L63" s="18"/>
      <c r="M63" s="34" t="s">
        <v>8</v>
      </c>
      <c r="N63" s="18"/>
      <c r="O63" s="34">
        <v>0</v>
      </c>
      <c r="P63" s="18"/>
      <c r="Q63" s="49" t="s">
        <v>8</v>
      </c>
      <c r="R63" s="18"/>
    </row>
    <row r="64" spans="1:18" x14ac:dyDescent="0.25">
      <c r="A64" s="80" t="s">
        <v>8</v>
      </c>
      <c r="B64" s="18"/>
      <c r="C64" s="80" t="s">
        <v>199</v>
      </c>
      <c r="D64" s="18"/>
      <c r="E64" s="80" t="s">
        <v>200</v>
      </c>
      <c r="F64" s="18"/>
      <c r="G64" s="18"/>
      <c r="H64" s="18"/>
      <c r="I64" s="18"/>
      <c r="J64" s="18"/>
      <c r="K64" s="34">
        <v>1460</v>
      </c>
      <c r="L64" s="18"/>
      <c r="M64" s="34" t="s">
        <v>8</v>
      </c>
      <c r="N64" s="18"/>
      <c r="O64" s="34">
        <v>0</v>
      </c>
      <c r="P64" s="18"/>
      <c r="Q64" s="49" t="s">
        <v>8</v>
      </c>
      <c r="R64" s="18"/>
    </row>
    <row r="65" spans="1:18" x14ac:dyDescent="0.25">
      <c r="A65" s="153"/>
      <c r="B65" s="18"/>
      <c r="C65" s="153" t="s">
        <v>207</v>
      </c>
      <c r="D65" s="18"/>
      <c r="E65" s="153" t="s">
        <v>208</v>
      </c>
      <c r="F65" s="18"/>
      <c r="G65" s="18"/>
      <c r="H65" s="18"/>
      <c r="I65" s="18"/>
      <c r="J65" s="18"/>
      <c r="K65" s="151">
        <v>52148</v>
      </c>
      <c r="L65" s="18"/>
      <c r="M65" s="151" t="s">
        <v>8</v>
      </c>
      <c r="N65" s="18"/>
      <c r="O65" s="151">
        <v>0</v>
      </c>
      <c r="P65" s="18"/>
      <c r="Q65" s="152" t="s">
        <v>8</v>
      </c>
      <c r="R65" s="18"/>
    </row>
    <row r="66" spans="1:18" x14ac:dyDescent="0.25">
      <c r="A66" s="149" t="s">
        <v>8</v>
      </c>
      <c r="B66" s="18"/>
      <c r="C66" s="149" t="s">
        <v>124</v>
      </c>
      <c r="D66" s="18"/>
      <c r="E66" s="18"/>
      <c r="F66" s="18"/>
      <c r="G66" s="18"/>
      <c r="H66" s="18"/>
      <c r="I66" s="18"/>
      <c r="J66" s="18"/>
      <c r="K66" s="150">
        <v>16934</v>
      </c>
      <c r="L66" s="18"/>
      <c r="M66" s="150" t="s">
        <v>8</v>
      </c>
      <c r="N66" s="18"/>
      <c r="O66" s="150">
        <v>0</v>
      </c>
      <c r="P66" s="18"/>
      <c r="Q66" s="148" t="s">
        <v>8</v>
      </c>
      <c r="R66" s="18"/>
    </row>
    <row r="67" spans="1:18" x14ac:dyDescent="0.25">
      <c r="A67" s="149" t="s">
        <v>8</v>
      </c>
      <c r="B67" s="18"/>
      <c r="C67" s="149" t="s">
        <v>125</v>
      </c>
      <c r="D67" s="18"/>
      <c r="E67" s="18"/>
      <c r="F67" s="18"/>
      <c r="G67" s="18"/>
      <c r="H67" s="18"/>
      <c r="I67" s="18"/>
      <c r="J67" s="18"/>
      <c r="K67" s="150">
        <v>16934</v>
      </c>
      <c r="L67" s="18"/>
      <c r="M67" s="150" t="s">
        <v>8</v>
      </c>
      <c r="N67" s="18"/>
      <c r="O67" s="150">
        <v>0</v>
      </c>
      <c r="P67" s="18"/>
      <c r="Q67" s="148" t="s">
        <v>8</v>
      </c>
      <c r="R67" s="18"/>
    </row>
    <row r="68" spans="1:18" x14ac:dyDescent="0.25">
      <c r="A68" s="80" t="s">
        <v>8</v>
      </c>
      <c r="B68" s="18"/>
      <c r="C68" s="80" t="s">
        <v>209</v>
      </c>
      <c r="D68" s="18"/>
      <c r="E68" s="80" t="s">
        <v>210</v>
      </c>
      <c r="F68" s="18"/>
      <c r="G68" s="18"/>
      <c r="H68" s="18"/>
      <c r="I68" s="18"/>
      <c r="J68" s="18"/>
      <c r="K68" s="34">
        <v>16934</v>
      </c>
      <c r="L68" s="18"/>
      <c r="M68" s="34" t="s">
        <v>8</v>
      </c>
      <c r="N68" s="18"/>
      <c r="O68" s="34">
        <v>0</v>
      </c>
      <c r="P68" s="18"/>
      <c r="Q68" s="49" t="s">
        <v>8</v>
      </c>
      <c r="R68" s="18"/>
    </row>
    <row r="69" spans="1:18" x14ac:dyDescent="0.25">
      <c r="A69" s="149" t="s">
        <v>8</v>
      </c>
      <c r="B69" s="18"/>
      <c r="C69" s="149" t="s">
        <v>113</v>
      </c>
      <c r="D69" s="18"/>
      <c r="E69" s="18"/>
      <c r="F69" s="18"/>
      <c r="G69" s="18"/>
      <c r="H69" s="18"/>
      <c r="I69" s="18"/>
      <c r="J69" s="18"/>
      <c r="K69" s="150">
        <v>35214</v>
      </c>
      <c r="L69" s="18"/>
      <c r="M69" s="150" t="s">
        <v>8</v>
      </c>
      <c r="N69" s="18"/>
      <c r="O69" s="150">
        <v>0</v>
      </c>
      <c r="P69" s="18"/>
      <c r="Q69" s="148" t="s">
        <v>8</v>
      </c>
      <c r="R69" s="18"/>
    </row>
    <row r="70" spans="1:18" x14ac:dyDescent="0.25">
      <c r="A70" s="149" t="s">
        <v>8</v>
      </c>
      <c r="B70" s="18"/>
      <c r="C70" s="149" t="s">
        <v>126</v>
      </c>
      <c r="D70" s="18"/>
      <c r="E70" s="18"/>
      <c r="F70" s="18"/>
      <c r="G70" s="18"/>
      <c r="H70" s="18"/>
      <c r="I70" s="18"/>
      <c r="J70" s="18"/>
      <c r="K70" s="150">
        <v>5282</v>
      </c>
      <c r="L70" s="18"/>
      <c r="M70" s="150" t="s">
        <v>8</v>
      </c>
      <c r="N70" s="18"/>
      <c r="O70" s="150">
        <v>0</v>
      </c>
      <c r="P70" s="18"/>
      <c r="Q70" s="148" t="s">
        <v>8</v>
      </c>
      <c r="R70" s="18"/>
    </row>
    <row r="71" spans="1:18" x14ac:dyDescent="0.25">
      <c r="A71" s="80" t="s">
        <v>8</v>
      </c>
      <c r="B71" s="18"/>
      <c r="C71" s="80" t="s">
        <v>209</v>
      </c>
      <c r="D71" s="18"/>
      <c r="E71" s="80" t="s">
        <v>210</v>
      </c>
      <c r="F71" s="18"/>
      <c r="G71" s="18"/>
      <c r="H71" s="18"/>
      <c r="I71" s="18"/>
      <c r="J71" s="18"/>
      <c r="K71" s="34">
        <v>5282</v>
      </c>
      <c r="L71" s="18"/>
      <c r="M71" s="34" t="s">
        <v>8</v>
      </c>
      <c r="N71" s="18"/>
      <c r="O71" s="34">
        <v>0</v>
      </c>
      <c r="P71" s="18"/>
      <c r="Q71" s="49" t="s">
        <v>8</v>
      </c>
      <c r="R71" s="18"/>
    </row>
    <row r="72" spans="1:18" x14ac:dyDescent="0.25">
      <c r="A72" s="149" t="s">
        <v>8</v>
      </c>
      <c r="B72" s="18"/>
      <c r="C72" s="149" t="s">
        <v>128</v>
      </c>
      <c r="D72" s="18"/>
      <c r="E72" s="18"/>
      <c r="F72" s="18"/>
      <c r="G72" s="18"/>
      <c r="H72" s="18"/>
      <c r="I72" s="18"/>
      <c r="J72" s="18"/>
      <c r="K72" s="150">
        <v>29932</v>
      </c>
      <c r="L72" s="18"/>
      <c r="M72" s="150" t="s">
        <v>8</v>
      </c>
      <c r="N72" s="18"/>
      <c r="O72" s="150">
        <v>0</v>
      </c>
      <c r="P72" s="18"/>
      <c r="Q72" s="148" t="s">
        <v>8</v>
      </c>
      <c r="R72" s="18"/>
    </row>
    <row r="73" spans="1:18" x14ac:dyDescent="0.25">
      <c r="A73" s="80" t="s">
        <v>8</v>
      </c>
      <c r="B73" s="18"/>
      <c r="C73" s="80" t="s">
        <v>209</v>
      </c>
      <c r="D73" s="18"/>
      <c r="E73" s="80" t="s">
        <v>210</v>
      </c>
      <c r="F73" s="18"/>
      <c r="G73" s="18"/>
      <c r="H73" s="18"/>
      <c r="I73" s="18"/>
      <c r="J73" s="18"/>
      <c r="K73" s="34">
        <v>23332</v>
      </c>
      <c r="L73" s="18"/>
      <c r="M73" s="34" t="s">
        <v>8</v>
      </c>
      <c r="N73" s="18"/>
      <c r="O73" s="34">
        <v>0</v>
      </c>
      <c r="P73" s="18"/>
      <c r="Q73" s="49" t="s">
        <v>8</v>
      </c>
      <c r="R73" s="18"/>
    </row>
    <row r="74" spans="1:18" x14ac:dyDescent="0.25">
      <c r="A74" s="80" t="s">
        <v>8</v>
      </c>
      <c r="B74" s="18"/>
      <c r="C74" s="80" t="s">
        <v>189</v>
      </c>
      <c r="D74" s="18"/>
      <c r="E74" s="80" t="s">
        <v>190</v>
      </c>
      <c r="F74" s="18"/>
      <c r="G74" s="18"/>
      <c r="H74" s="18"/>
      <c r="I74" s="18"/>
      <c r="J74" s="18"/>
      <c r="K74" s="34">
        <v>6600</v>
      </c>
      <c r="L74" s="18"/>
      <c r="M74" s="34" t="s">
        <v>8</v>
      </c>
      <c r="N74" s="18"/>
      <c r="O74" s="34">
        <v>0</v>
      </c>
      <c r="P74" s="18"/>
      <c r="Q74" s="49" t="s">
        <v>8</v>
      </c>
      <c r="R74" s="18"/>
    </row>
    <row r="75" spans="1:18" x14ac:dyDescent="0.25">
      <c r="A75" s="156" t="s">
        <v>8</v>
      </c>
      <c r="B75" s="18"/>
      <c r="C75" s="156" t="s">
        <v>211</v>
      </c>
      <c r="D75" s="18"/>
      <c r="E75" s="156" t="s">
        <v>212</v>
      </c>
      <c r="F75" s="18"/>
      <c r="G75" s="18"/>
      <c r="H75" s="18"/>
      <c r="I75" s="18"/>
      <c r="J75" s="18"/>
      <c r="K75" s="154">
        <v>141044</v>
      </c>
      <c r="L75" s="18"/>
      <c r="M75" s="154" t="s">
        <v>8</v>
      </c>
      <c r="N75" s="18"/>
      <c r="O75" s="154">
        <v>0</v>
      </c>
      <c r="P75" s="18"/>
      <c r="Q75" s="155" t="s">
        <v>8</v>
      </c>
      <c r="R75" s="18"/>
    </row>
    <row r="76" spans="1:18" x14ac:dyDescent="0.25">
      <c r="A76" s="156" t="s">
        <v>8</v>
      </c>
      <c r="B76" s="18"/>
      <c r="C76" s="156" t="s">
        <v>213</v>
      </c>
      <c r="D76" s="18"/>
      <c r="E76" s="156" t="s">
        <v>214</v>
      </c>
      <c r="F76" s="18"/>
      <c r="G76" s="18"/>
      <c r="H76" s="18"/>
      <c r="I76" s="18"/>
      <c r="J76" s="18"/>
      <c r="K76" s="154">
        <v>141044</v>
      </c>
      <c r="L76" s="18"/>
      <c r="M76" s="154" t="s">
        <v>8</v>
      </c>
      <c r="N76" s="18"/>
      <c r="O76" s="154">
        <v>0</v>
      </c>
      <c r="P76" s="18"/>
      <c r="Q76" s="155" t="s">
        <v>8</v>
      </c>
      <c r="R76" s="18"/>
    </row>
    <row r="77" spans="1:18" x14ac:dyDescent="0.25">
      <c r="A77" s="153"/>
      <c r="B77" s="18"/>
      <c r="C77" s="153" t="s">
        <v>215</v>
      </c>
      <c r="D77" s="18"/>
      <c r="E77" s="153" t="s">
        <v>216</v>
      </c>
      <c r="F77" s="18"/>
      <c r="G77" s="18"/>
      <c r="H77" s="18"/>
      <c r="I77" s="18"/>
      <c r="J77" s="18"/>
      <c r="K77" s="151">
        <v>129058</v>
      </c>
      <c r="L77" s="18"/>
      <c r="M77" s="151" t="s">
        <v>8</v>
      </c>
      <c r="N77" s="18"/>
      <c r="O77" s="151">
        <v>0</v>
      </c>
      <c r="P77" s="18"/>
      <c r="Q77" s="152" t="s">
        <v>8</v>
      </c>
      <c r="R77" s="18"/>
    </row>
    <row r="78" spans="1:18" x14ac:dyDescent="0.25">
      <c r="A78" s="149" t="s">
        <v>8</v>
      </c>
      <c r="B78" s="18"/>
      <c r="C78" s="149" t="s">
        <v>111</v>
      </c>
      <c r="D78" s="18"/>
      <c r="E78" s="18"/>
      <c r="F78" s="18"/>
      <c r="G78" s="18"/>
      <c r="H78" s="18"/>
      <c r="I78" s="18"/>
      <c r="J78" s="18"/>
      <c r="K78" s="150">
        <v>6769</v>
      </c>
      <c r="L78" s="18"/>
      <c r="M78" s="150" t="s">
        <v>8</v>
      </c>
      <c r="N78" s="18"/>
      <c r="O78" s="150">
        <v>0</v>
      </c>
      <c r="P78" s="18"/>
      <c r="Q78" s="148" t="s">
        <v>8</v>
      </c>
      <c r="R78" s="18"/>
    </row>
    <row r="79" spans="1:18" x14ac:dyDescent="0.25">
      <c r="A79" s="149" t="s">
        <v>8</v>
      </c>
      <c r="B79" s="18"/>
      <c r="C79" s="149" t="s">
        <v>112</v>
      </c>
      <c r="D79" s="18"/>
      <c r="E79" s="18"/>
      <c r="F79" s="18"/>
      <c r="G79" s="18"/>
      <c r="H79" s="18"/>
      <c r="I79" s="18"/>
      <c r="J79" s="18"/>
      <c r="K79" s="150">
        <v>6769</v>
      </c>
      <c r="L79" s="18"/>
      <c r="M79" s="150" t="s">
        <v>8</v>
      </c>
      <c r="N79" s="18"/>
      <c r="O79" s="150">
        <v>0</v>
      </c>
      <c r="P79" s="18"/>
      <c r="Q79" s="148" t="s">
        <v>8</v>
      </c>
      <c r="R79" s="18"/>
    </row>
    <row r="80" spans="1:18" x14ac:dyDescent="0.25">
      <c r="A80" s="80" t="s">
        <v>8</v>
      </c>
      <c r="B80" s="18"/>
      <c r="C80" s="80" t="s">
        <v>189</v>
      </c>
      <c r="D80" s="18"/>
      <c r="E80" s="80" t="s">
        <v>190</v>
      </c>
      <c r="F80" s="18"/>
      <c r="G80" s="18"/>
      <c r="H80" s="18"/>
      <c r="I80" s="18"/>
      <c r="J80" s="18"/>
      <c r="K80" s="34">
        <v>6769</v>
      </c>
      <c r="L80" s="18"/>
      <c r="M80" s="34" t="s">
        <v>8</v>
      </c>
      <c r="N80" s="18"/>
      <c r="O80" s="34">
        <v>0</v>
      </c>
      <c r="P80" s="18"/>
      <c r="Q80" s="49" t="s">
        <v>8</v>
      </c>
      <c r="R80" s="18"/>
    </row>
    <row r="81" spans="1:18" x14ac:dyDescent="0.25">
      <c r="A81" s="149" t="s">
        <v>8</v>
      </c>
      <c r="B81" s="18"/>
      <c r="C81" s="149" t="s">
        <v>113</v>
      </c>
      <c r="D81" s="18"/>
      <c r="E81" s="18"/>
      <c r="F81" s="18"/>
      <c r="G81" s="18"/>
      <c r="H81" s="18"/>
      <c r="I81" s="18"/>
      <c r="J81" s="18"/>
      <c r="K81" s="150">
        <v>122024</v>
      </c>
      <c r="L81" s="18"/>
      <c r="M81" s="150" t="s">
        <v>8</v>
      </c>
      <c r="N81" s="18"/>
      <c r="O81" s="150">
        <v>0</v>
      </c>
      <c r="P81" s="18"/>
      <c r="Q81" s="148" t="s">
        <v>8</v>
      </c>
      <c r="R81" s="18"/>
    </row>
    <row r="82" spans="1:18" x14ac:dyDescent="0.25">
      <c r="A82" s="149" t="s">
        <v>8</v>
      </c>
      <c r="B82" s="18"/>
      <c r="C82" s="149" t="s">
        <v>115</v>
      </c>
      <c r="D82" s="18"/>
      <c r="E82" s="18"/>
      <c r="F82" s="18"/>
      <c r="G82" s="18"/>
      <c r="H82" s="18"/>
      <c r="I82" s="18"/>
      <c r="J82" s="18"/>
      <c r="K82" s="150">
        <v>265</v>
      </c>
      <c r="L82" s="18"/>
      <c r="M82" s="150" t="s">
        <v>8</v>
      </c>
      <c r="N82" s="18"/>
      <c r="O82" s="150">
        <v>0</v>
      </c>
      <c r="P82" s="18"/>
      <c r="Q82" s="148" t="s">
        <v>8</v>
      </c>
      <c r="R82" s="18"/>
    </row>
    <row r="83" spans="1:18" x14ac:dyDescent="0.25">
      <c r="A83" s="80" t="s">
        <v>8</v>
      </c>
      <c r="B83" s="18"/>
      <c r="C83" s="80" t="s">
        <v>189</v>
      </c>
      <c r="D83" s="18"/>
      <c r="E83" s="80" t="s">
        <v>190</v>
      </c>
      <c r="F83" s="18"/>
      <c r="G83" s="18"/>
      <c r="H83" s="18"/>
      <c r="I83" s="18"/>
      <c r="J83" s="18"/>
      <c r="K83" s="34">
        <v>265</v>
      </c>
      <c r="L83" s="18"/>
      <c r="M83" s="34" t="s">
        <v>8</v>
      </c>
      <c r="N83" s="18"/>
      <c r="O83" s="34">
        <v>0</v>
      </c>
      <c r="P83" s="18"/>
      <c r="Q83" s="49" t="s">
        <v>8</v>
      </c>
      <c r="R83" s="18"/>
    </row>
    <row r="84" spans="1:18" x14ac:dyDescent="0.25">
      <c r="A84" s="149" t="s">
        <v>8</v>
      </c>
      <c r="B84" s="18"/>
      <c r="C84" s="149" t="s">
        <v>116</v>
      </c>
      <c r="D84" s="18"/>
      <c r="E84" s="18"/>
      <c r="F84" s="18"/>
      <c r="G84" s="18"/>
      <c r="H84" s="18"/>
      <c r="I84" s="18"/>
      <c r="J84" s="18"/>
      <c r="K84" s="150">
        <v>121759</v>
      </c>
      <c r="L84" s="18"/>
      <c r="M84" s="150" t="s">
        <v>8</v>
      </c>
      <c r="N84" s="18"/>
      <c r="O84" s="150">
        <v>0</v>
      </c>
      <c r="P84" s="18"/>
      <c r="Q84" s="148" t="s">
        <v>8</v>
      </c>
      <c r="R84" s="18"/>
    </row>
    <row r="85" spans="1:18" x14ac:dyDescent="0.25">
      <c r="A85" s="80" t="s">
        <v>8</v>
      </c>
      <c r="B85" s="18"/>
      <c r="C85" s="80" t="s">
        <v>209</v>
      </c>
      <c r="D85" s="18"/>
      <c r="E85" s="80" t="s">
        <v>210</v>
      </c>
      <c r="F85" s="18"/>
      <c r="G85" s="18"/>
      <c r="H85" s="18"/>
      <c r="I85" s="18"/>
      <c r="J85" s="18"/>
      <c r="K85" s="34">
        <v>398</v>
      </c>
      <c r="L85" s="18"/>
      <c r="M85" s="34" t="s">
        <v>8</v>
      </c>
      <c r="N85" s="18"/>
      <c r="O85" s="34">
        <v>0</v>
      </c>
      <c r="P85" s="18"/>
      <c r="Q85" s="49" t="s">
        <v>8</v>
      </c>
      <c r="R85" s="18"/>
    </row>
    <row r="86" spans="1:18" x14ac:dyDescent="0.25">
      <c r="A86" s="80" t="s">
        <v>8</v>
      </c>
      <c r="B86" s="18"/>
      <c r="C86" s="80" t="s">
        <v>189</v>
      </c>
      <c r="D86" s="18"/>
      <c r="E86" s="80" t="s">
        <v>190</v>
      </c>
      <c r="F86" s="18"/>
      <c r="G86" s="18"/>
      <c r="H86" s="18"/>
      <c r="I86" s="18"/>
      <c r="J86" s="18"/>
      <c r="K86" s="34">
        <v>22748</v>
      </c>
      <c r="L86" s="18"/>
      <c r="M86" s="34" t="s">
        <v>8</v>
      </c>
      <c r="N86" s="18"/>
      <c r="O86" s="34">
        <v>0</v>
      </c>
      <c r="P86" s="18"/>
      <c r="Q86" s="49" t="s">
        <v>8</v>
      </c>
      <c r="R86" s="18"/>
    </row>
    <row r="87" spans="1:18" x14ac:dyDescent="0.25">
      <c r="A87" s="80" t="s">
        <v>8</v>
      </c>
      <c r="B87" s="18"/>
      <c r="C87" s="80" t="s">
        <v>199</v>
      </c>
      <c r="D87" s="18"/>
      <c r="E87" s="80" t="s">
        <v>200</v>
      </c>
      <c r="F87" s="18"/>
      <c r="G87" s="18"/>
      <c r="H87" s="18"/>
      <c r="I87" s="18"/>
      <c r="J87" s="18"/>
      <c r="K87" s="34">
        <v>95560</v>
      </c>
      <c r="L87" s="18"/>
      <c r="M87" s="34" t="s">
        <v>8</v>
      </c>
      <c r="N87" s="18"/>
      <c r="O87" s="34">
        <v>0</v>
      </c>
      <c r="P87" s="18"/>
      <c r="Q87" s="49" t="s">
        <v>8</v>
      </c>
      <c r="R87" s="18"/>
    </row>
    <row r="88" spans="1:18" x14ac:dyDescent="0.25">
      <c r="A88" s="80" t="s">
        <v>8</v>
      </c>
      <c r="B88" s="18"/>
      <c r="C88" s="80" t="s">
        <v>193</v>
      </c>
      <c r="D88" s="18"/>
      <c r="E88" s="80" t="s">
        <v>194</v>
      </c>
      <c r="F88" s="18"/>
      <c r="G88" s="18"/>
      <c r="H88" s="18"/>
      <c r="I88" s="18"/>
      <c r="J88" s="18"/>
      <c r="K88" s="34">
        <v>3053</v>
      </c>
      <c r="L88" s="18"/>
      <c r="M88" s="34" t="s">
        <v>8</v>
      </c>
      <c r="N88" s="18"/>
      <c r="O88" s="34">
        <v>0</v>
      </c>
      <c r="P88" s="18"/>
      <c r="Q88" s="49" t="s">
        <v>8</v>
      </c>
      <c r="R88" s="18"/>
    </row>
    <row r="89" spans="1:18" x14ac:dyDescent="0.25">
      <c r="A89" s="149" t="s">
        <v>8</v>
      </c>
      <c r="B89" s="18"/>
      <c r="C89" s="149" t="s">
        <v>119</v>
      </c>
      <c r="D89" s="18"/>
      <c r="E89" s="18"/>
      <c r="F89" s="18"/>
      <c r="G89" s="18"/>
      <c r="H89" s="18"/>
      <c r="I89" s="18"/>
      <c r="J89" s="18"/>
      <c r="K89" s="150">
        <v>265</v>
      </c>
      <c r="L89" s="18"/>
      <c r="M89" s="150" t="s">
        <v>8</v>
      </c>
      <c r="N89" s="18"/>
      <c r="O89" s="150">
        <v>0</v>
      </c>
      <c r="P89" s="18"/>
      <c r="Q89" s="148" t="s">
        <v>8</v>
      </c>
      <c r="R89" s="18"/>
    </row>
    <row r="90" spans="1:18" x14ac:dyDescent="0.25">
      <c r="A90" s="149" t="s">
        <v>8</v>
      </c>
      <c r="B90" s="18"/>
      <c r="C90" s="149" t="s">
        <v>120</v>
      </c>
      <c r="D90" s="18"/>
      <c r="E90" s="18"/>
      <c r="F90" s="18"/>
      <c r="G90" s="18"/>
      <c r="H90" s="18"/>
      <c r="I90" s="18"/>
      <c r="J90" s="18"/>
      <c r="K90" s="150">
        <v>265</v>
      </c>
      <c r="L90" s="18"/>
      <c r="M90" s="150" t="s">
        <v>8</v>
      </c>
      <c r="N90" s="18"/>
      <c r="O90" s="150">
        <v>0</v>
      </c>
      <c r="P90" s="18"/>
      <c r="Q90" s="148" t="s">
        <v>8</v>
      </c>
      <c r="R90" s="18"/>
    </row>
    <row r="91" spans="1:18" x14ac:dyDescent="0.25">
      <c r="A91" s="80" t="s">
        <v>8</v>
      </c>
      <c r="B91" s="18"/>
      <c r="C91" s="80" t="s">
        <v>189</v>
      </c>
      <c r="D91" s="18"/>
      <c r="E91" s="80" t="s">
        <v>190</v>
      </c>
      <c r="F91" s="18"/>
      <c r="G91" s="18"/>
      <c r="H91" s="18"/>
      <c r="I91" s="18"/>
      <c r="J91" s="18"/>
      <c r="K91" s="34">
        <v>265</v>
      </c>
      <c r="L91" s="18"/>
      <c r="M91" s="34" t="s">
        <v>8</v>
      </c>
      <c r="N91" s="18"/>
      <c r="O91" s="34">
        <v>0</v>
      </c>
      <c r="P91" s="18"/>
      <c r="Q91" s="49" t="s">
        <v>8</v>
      </c>
      <c r="R91" s="18"/>
    </row>
    <row r="92" spans="1:18" x14ac:dyDescent="0.25">
      <c r="A92" s="153"/>
      <c r="B92" s="18"/>
      <c r="C92" s="153" t="s">
        <v>217</v>
      </c>
      <c r="D92" s="18"/>
      <c r="E92" s="153" t="s">
        <v>218</v>
      </c>
      <c r="F92" s="18"/>
      <c r="G92" s="18"/>
      <c r="H92" s="18"/>
      <c r="I92" s="18"/>
      <c r="J92" s="18"/>
      <c r="K92" s="151">
        <v>1195</v>
      </c>
      <c r="L92" s="18"/>
      <c r="M92" s="151" t="s">
        <v>8</v>
      </c>
      <c r="N92" s="18"/>
      <c r="O92" s="151">
        <v>0</v>
      </c>
      <c r="P92" s="18"/>
      <c r="Q92" s="152" t="s">
        <v>8</v>
      </c>
      <c r="R92" s="18"/>
    </row>
    <row r="93" spans="1:18" x14ac:dyDescent="0.25">
      <c r="A93" s="149" t="s">
        <v>8</v>
      </c>
      <c r="B93" s="18"/>
      <c r="C93" s="149" t="s">
        <v>113</v>
      </c>
      <c r="D93" s="18"/>
      <c r="E93" s="18"/>
      <c r="F93" s="18"/>
      <c r="G93" s="18"/>
      <c r="H93" s="18"/>
      <c r="I93" s="18"/>
      <c r="J93" s="18"/>
      <c r="K93" s="150">
        <v>664</v>
      </c>
      <c r="L93" s="18"/>
      <c r="M93" s="150" t="s">
        <v>8</v>
      </c>
      <c r="N93" s="18"/>
      <c r="O93" s="150">
        <v>0</v>
      </c>
      <c r="P93" s="18"/>
      <c r="Q93" s="148" t="s">
        <v>8</v>
      </c>
      <c r="R93" s="18"/>
    </row>
    <row r="94" spans="1:18" x14ac:dyDescent="0.25">
      <c r="A94" s="149" t="s">
        <v>8</v>
      </c>
      <c r="B94" s="18"/>
      <c r="C94" s="149" t="s">
        <v>116</v>
      </c>
      <c r="D94" s="18"/>
      <c r="E94" s="18"/>
      <c r="F94" s="18"/>
      <c r="G94" s="18"/>
      <c r="H94" s="18"/>
      <c r="I94" s="18"/>
      <c r="J94" s="18"/>
      <c r="K94" s="150">
        <v>664</v>
      </c>
      <c r="L94" s="18"/>
      <c r="M94" s="150" t="s">
        <v>8</v>
      </c>
      <c r="N94" s="18"/>
      <c r="O94" s="150">
        <v>0</v>
      </c>
      <c r="P94" s="18"/>
      <c r="Q94" s="148" t="s">
        <v>8</v>
      </c>
      <c r="R94" s="18"/>
    </row>
    <row r="95" spans="1:18" x14ac:dyDescent="0.25">
      <c r="A95" s="80" t="s">
        <v>8</v>
      </c>
      <c r="B95" s="18"/>
      <c r="C95" s="80" t="s">
        <v>193</v>
      </c>
      <c r="D95" s="18"/>
      <c r="E95" s="80" t="s">
        <v>194</v>
      </c>
      <c r="F95" s="18"/>
      <c r="G95" s="18"/>
      <c r="H95" s="18"/>
      <c r="I95" s="18"/>
      <c r="J95" s="18"/>
      <c r="K95" s="34">
        <v>664</v>
      </c>
      <c r="L95" s="18"/>
      <c r="M95" s="34" t="s">
        <v>8</v>
      </c>
      <c r="N95" s="18"/>
      <c r="O95" s="34">
        <v>0</v>
      </c>
      <c r="P95" s="18"/>
      <c r="Q95" s="49" t="s">
        <v>8</v>
      </c>
      <c r="R95" s="18"/>
    </row>
    <row r="96" spans="1:18" x14ac:dyDescent="0.25">
      <c r="A96" s="149" t="s">
        <v>8</v>
      </c>
      <c r="B96" s="18"/>
      <c r="C96" s="149" t="s">
        <v>121</v>
      </c>
      <c r="D96" s="18"/>
      <c r="E96" s="18"/>
      <c r="F96" s="18"/>
      <c r="G96" s="18"/>
      <c r="H96" s="18"/>
      <c r="I96" s="18"/>
      <c r="J96" s="18"/>
      <c r="K96" s="150">
        <v>531</v>
      </c>
      <c r="L96" s="18"/>
      <c r="M96" s="150" t="s">
        <v>8</v>
      </c>
      <c r="N96" s="18"/>
      <c r="O96" s="150">
        <v>0</v>
      </c>
      <c r="P96" s="18"/>
      <c r="Q96" s="148" t="s">
        <v>8</v>
      </c>
      <c r="R96" s="18"/>
    </row>
    <row r="97" spans="1:18" x14ac:dyDescent="0.25">
      <c r="A97" s="149" t="s">
        <v>8</v>
      </c>
      <c r="B97" s="18"/>
      <c r="C97" s="149" t="s">
        <v>122</v>
      </c>
      <c r="D97" s="18"/>
      <c r="E97" s="18"/>
      <c r="F97" s="18"/>
      <c r="G97" s="18"/>
      <c r="H97" s="18"/>
      <c r="I97" s="18"/>
      <c r="J97" s="18"/>
      <c r="K97" s="150">
        <v>531</v>
      </c>
      <c r="L97" s="18"/>
      <c r="M97" s="150" t="s">
        <v>8</v>
      </c>
      <c r="N97" s="18"/>
      <c r="O97" s="150">
        <v>0</v>
      </c>
      <c r="P97" s="18"/>
      <c r="Q97" s="148" t="s">
        <v>8</v>
      </c>
      <c r="R97" s="18"/>
    </row>
    <row r="98" spans="1:18" x14ac:dyDescent="0.25">
      <c r="A98" s="80" t="s">
        <v>8</v>
      </c>
      <c r="B98" s="18"/>
      <c r="C98" s="80" t="s">
        <v>189</v>
      </c>
      <c r="D98" s="18"/>
      <c r="E98" s="80" t="s">
        <v>190</v>
      </c>
      <c r="F98" s="18"/>
      <c r="G98" s="18"/>
      <c r="H98" s="18"/>
      <c r="I98" s="18"/>
      <c r="J98" s="18"/>
      <c r="K98" s="34">
        <v>133</v>
      </c>
      <c r="L98" s="18"/>
      <c r="M98" s="34" t="s">
        <v>8</v>
      </c>
      <c r="N98" s="18"/>
      <c r="O98" s="34">
        <v>0</v>
      </c>
      <c r="P98" s="18"/>
      <c r="Q98" s="49" t="s">
        <v>8</v>
      </c>
      <c r="R98" s="18"/>
    </row>
    <row r="99" spans="1:18" x14ac:dyDescent="0.25">
      <c r="A99" s="80" t="s">
        <v>8</v>
      </c>
      <c r="B99" s="18"/>
      <c r="C99" s="80" t="s">
        <v>193</v>
      </c>
      <c r="D99" s="18"/>
      <c r="E99" s="80" t="s">
        <v>194</v>
      </c>
      <c r="F99" s="18"/>
      <c r="G99" s="18"/>
      <c r="H99" s="18"/>
      <c r="I99" s="18"/>
      <c r="J99" s="18"/>
      <c r="K99" s="34">
        <v>398</v>
      </c>
      <c r="L99" s="18"/>
      <c r="M99" s="34" t="s">
        <v>8</v>
      </c>
      <c r="N99" s="18"/>
      <c r="O99" s="34">
        <v>0</v>
      </c>
      <c r="P99" s="18"/>
      <c r="Q99" s="49" t="s">
        <v>8</v>
      </c>
      <c r="R99" s="18"/>
    </row>
    <row r="100" spans="1:18" x14ac:dyDescent="0.25">
      <c r="A100" s="153"/>
      <c r="B100" s="18"/>
      <c r="C100" s="153" t="s">
        <v>219</v>
      </c>
      <c r="D100" s="18"/>
      <c r="E100" s="153" t="s">
        <v>220</v>
      </c>
      <c r="F100" s="18"/>
      <c r="G100" s="18"/>
      <c r="H100" s="18"/>
      <c r="I100" s="18"/>
      <c r="J100" s="18"/>
      <c r="K100" s="151">
        <v>9291</v>
      </c>
      <c r="L100" s="18"/>
      <c r="M100" s="151" t="s">
        <v>8</v>
      </c>
      <c r="N100" s="18"/>
      <c r="O100" s="151">
        <v>0</v>
      </c>
      <c r="P100" s="18"/>
      <c r="Q100" s="152" t="s">
        <v>8</v>
      </c>
      <c r="R100" s="18"/>
    </row>
    <row r="101" spans="1:18" x14ac:dyDescent="0.25">
      <c r="A101" s="149" t="s">
        <v>8</v>
      </c>
      <c r="B101" s="18"/>
      <c r="C101" s="149" t="s">
        <v>113</v>
      </c>
      <c r="D101" s="18"/>
      <c r="E101" s="18"/>
      <c r="F101" s="18"/>
      <c r="G101" s="18"/>
      <c r="H101" s="18"/>
      <c r="I101" s="18"/>
      <c r="J101" s="18"/>
      <c r="K101" s="150">
        <v>9291</v>
      </c>
      <c r="L101" s="18"/>
      <c r="M101" s="150" t="s">
        <v>8</v>
      </c>
      <c r="N101" s="18"/>
      <c r="O101" s="150">
        <v>0</v>
      </c>
      <c r="P101" s="18"/>
      <c r="Q101" s="148" t="s">
        <v>8</v>
      </c>
      <c r="R101" s="18"/>
    </row>
    <row r="102" spans="1:18" x14ac:dyDescent="0.25">
      <c r="A102" s="149" t="s">
        <v>8</v>
      </c>
      <c r="B102" s="18"/>
      <c r="C102" s="149" t="s">
        <v>116</v>
      </c>
      <c r="D102" s="18"/>
      <c r="E102" s="18"/>
      <c r="F102" s="18"/>
      <c r="G102" s="18"/>
      <c r="H102" s="18"/>
      <c r="I102" s="18"/>
      <c r="J102" s="18"/>
      <c r="K102" s="150">
        <v>9291</v>
      </c>
      <c r="L102" s="18"/>
      <c r="M102" s="150" t="s">
        <v>8</v>
      </c>
      <c r="N102" s="18"/>
      <c r="O102" s="150">
        <v>0</v>
      </c>
      <c r="P102" s="18"/>
      <c r="Q102" s="148" t="s">
        <v>8</v>
      </c>
      <c r="R102" s="18"/>
    </row>
    <row r="103" spans="1:18" x14ac:dyDescent="0.25">
      <c r="A103" s="80" t="s">
        <v>8</v>
      </c>
      <c r="B103" s="18"/>
      <c r="C103" s="80" t="s">
        <v>189</v>
      </c>
      <c r="D103" s="18"/>
      <c r="E103" s="80" t="s">
        <v>190</v>
      </c>
      <c r="F103" s="18"/>
      <c r="G103" s="18"/>
      <c r="H103" s="18"/>
      <c r="I103" s="18"/>
      <c r="J103" s="18"/>
      <c r="K103" s="34">
        <v>6902</v>
      </c>
      <c r="L103" s="18"/>
      <c r="M103" s="34" t="s">
        <v>8</v>
      </c>
      <c r="N103" s="18"/>
      <c r="O103" s="34">
        <v>0</v>
      </c>
      <c r="P103" s="18"/>
      <c r="Q103" s="49" t="s">
        <v>8</v>
      </c>
      <c r="R103" s="18"/>
    </row>
    <row r="104" spans="1:18" x14ac:dyDescent="0.25">
      <c r="A104" s="80" t="s">
        <v>8</v>
      </c>
      <c r="B104" s="18"/>
      <c r="C104" s="80" t="s">
        <v>193</v>
      </c>
      <c r="D104" s="18"/>
      <c r="E104" s="80" t="s">
        <v>194</v>
      </c>
      <c r="F104" s="18"/>
      <c r="G104" s="18"/>
      <c r="H104" s="18"/>
      <c r="I104" s="18"/>
      <c r="J104" s="18"/>
      <c r="K104" s="34">
        <v>2389</v>
      </c>
      <c r="L104" s="18"/>
      <c r="M104" s="34" t="s">
        <v>8</v>
      </c>
      <c r="N104" s="18"/>
      <c r="O104" s="34">
        <v>0</v>
      </c>
      <c r="P104" s="18"/>
      <c r="Q104" s="49" t="s">
        <v>8</v>
      </c>
      <c r="R104" s="18"/>
    </row>
    <row r="105" spans="1:18" x14ac:dyDescent="0.25">
      <c r="A105" s="153"/>
      <c r="B105" s="18"/>
      <c r="C105" s="153" t="s">
        <v>221</v>
      </c>
      <c r="D105" s="18"/>
      <c r="E105" s="153" t="s">
        <v>222</v>
      </c>
      <c r="F105" s="18"/>
      <c r="G105" s="18"/>
      <c r="H105" s="18"/>
      <c r="I105" s="18"/>
      <c r="J105" s="18"/>
      <c r="K105" s="151">
        <v>1500</v>
      </c>
      <c r="L105" s="18"/>
      <c r="M105" s="151" t="s">
        <v>8</v>
      </c>
      <c r="N105" s="18"/>
      <c r="O105" s="151">
        <v>0</v>
      </c>
      <c r="P105" s="18"/>
      <c r="Q105" s="152" t="s">
        <v>8</v>
      </c>
      <c r="R105" s="18"/>
    </row>
    <row r="106" spans="1:18" x14ac:dyDescent="0.25">
      <c r="A106" s="149" t="s">
        <v>8</v>
      </c>
      <c r="B106" s="18"/>
      <c r="C106" s="149" t="s">
        <v>113</v>
      </c>
      <c r="D106" s="18"/>
      <c r="E106" s="18"/>
      <c r="F106" s="18"/>
      <c r="G106" s="18"/>
      <c r="H106" s="18"/>
      <c r="I106" s="18"/>
      <c r="J106" s="18"/>
      <c r="K106" s="150">
        <v>1500</v>
      </c>
      <c r="L106" s="18"/>
      <c r="M106" s="150" t="s">
        <v>8</v>
      </c>
      <c r="N106" s="18"/>
      <c r="O106" s="150">
        <v>0</v>
      </c>
      <c r="P106" s="18"/>
      <c r="Q106" s="148" t="s">
        <v>8</v>
      </c>
      <c r="R106" s="18"/>
    </row>
    <row r="107" spans="1:18" x14ac:dyDescent="0.25">
      <c r="A107" s="149" t="s">
        <v>8</v>
      </c>
      <c r="B107" s="18"/>
      <c r="C107" s="149" t="s">
        <v>114</v>
      </c>
      <c r="D107" s="18"/>
      <c r="E107" s="18"/>
      <c r="F107" s="18"/>
      <c r="G107" s="18"/>
      <c r="H107" s="18"/>
      <c r="I107" s="18"/>
      <c r="J107" s="18"/>
      <c r="K107" s="150">
        <v>1327</v>
      </c>
      <c r="L107" s="18"/>
      <c r="M107" s="150" t="s">
        <v>8</v>
      </c>
      <c r="N107" s="18"/>
      <c r="O107" s="150">
        <v>0</v>
      </c>
      <c r="P107" s="18"/>
      <c r="Q107" s="148" t="s">
        <v>8</v>
      </c>
      <c r="R107" s="18"/>
    </row>
    <row r="108" spans="1:18" x14ac:dyDescent="0.25">
      <c r="A108" s="80" t="s">
        <v>8</v>
      </c>
      <c r="B108" s="18"/>
      <c r="C108" s="80" t="s">
        <v>189</v>
      </c>
      <c r="D108" s="18"/>
      <c r="E108" s="80" t="s">
        <v>190</v>
      </c>
      <c r="F108" s="18"/>
      <c r="G108" s="18"/>
      <c r="H108" s="18"/>
      <c r="I108" s="18"/>
      <c r="J108" s="18"/>
      <c r="K108" s="34">
        <v>1327</v>
      </c>
      <c r="L108" s="18"/>
      <c r="M108" s="34" t="s">
        <v>8</v>
      </c>
      <c r="N108" s="18"/>
      <c r="O108" s="34">
        <v>0</v>
      </c>
      <c r="P108" s="18"/>
      <c r="Q108" s="49" t="s">
        <v>8</v>
      </c>
      <c r="R108" s="18"/>
    </row>
    <row r="109" spans="1:18" x14ac:dyDescent="0.25">
      <c r="A109" s="149" t="s">
        <v>8</v>
      </c>
      <c r="B109" s="18"/>
      <c r="C109" s="149" t="s">
        <v>116</v>
      </c>
      <c r="D109" s="18"/>
      <c r="E109" s="18"/>
      <c r="F109" s="18"/>
      <c r="G109" s="18"/>
      <c r="H109" s="18"/>
      <c r="I109" s="18"/>
      <c r="J109" s="18"/>
      <c r="K109" s="150">
        <v>173</v>
      </c>
      <c r="L109" s="18"/>
      <c r="M109" s="150" t="s">
        <v>8</v>
      </c>
      <c r="N109" s="18"/>
      <c r="O109" s="150">
        <v>0</v>
      </c>
      <c r="P109" s="18"/>
      <c r="Q109" s="148" t="s">
        <v>8</v>
      </c>
      <c r="R109" s="18"/>
    </row>
    <row r="110" spans="1:18" x14ac:dyDescent="0.25">
      <c r="A110" s="80" t="s">
        <v>8</v>
      </c>
      <c r="B110" s="18"/>
      <c r="C110" s="80" t="s">
        <v>189</v>
      </c>
      <c r="D110" s="18"/>
      <c r="E110" s="80" t="s">
        <v>190</v>
      </c>
      <c r="F110" s="18"/>
      <c r="G110" s="18"/>
      <c r="H110" s="18"/>
      <c r="I110" s="18"/>
      <c r="J110" s="18"/>
      <c r="K110" s="34">
        <v>173</v>
      </c>
      <c r="L110" s="18"/>
      <c r="M110" s="34" t="s">
        <v>8</v>
      </c>
      <c r="N110" s="18"/>
      <c r="O110" s="34">
        <v>0</v>
      </c>
      <c r="P110" s="18"/>
      <c r="Q110" s="49" t="s">
        <v>8</v>
      </c>
      <c r="R110" s="18"/>
    </row>
    <row r="111" spans="1:18" x14ac:dyDescent="0.25">
      <c r="A111" s="156" t="s">
        <v>8</v>
      </c>
      <c r="B111" s="18"/>
      <c r="C111" s="156" t="s">
        <v>223</v>
      </c>
      <c r="D111" s="18"/>
      <c r="E111" s="156" t="s">
        <v>224</v>
      </c>
      <c r="F111" s="18"/>
      <c r="G111" s="18"/>
      <c r="H111" s="18"/>
      <c r="I111" s="18"/>
      <c r="J111" s="18"/>
      <c r="K111" s="154">
        <v>944721</v>
      </c>
      <c r="L111" s="18"/>
      <c r="M111" s="154" t="s">
        <v>8</v>
      </c>
      <c r="N111" s="18"/>
      <c r="O111" s="154">
        <v>0</v>
      </c>
      <c r="P111" s="18"/>
      <c r="Q111" s="155" t="s">
        <v>8</v>
      </c>
      <c r="R111" s="18"/>
    </row>
    <row r="112" spans="1:18" x14ac:dyDescent="0.25">
      <c r="A112" s="156" t="s">
        <v>8</v>
      </c>
      <c r="B112" s="18"/>
      <c r="C112" s="156" t="s">
        <v>225</v>
      </c>
      <c r="D112" s="18"/>
      <c r="E112" s="156" t="s">
        <v>226</v>
      </c>
      <c r="F112" s="18"/>
      <c r="G112" s="18"/>
      <c r="H112" s="18"/>
      <c r="I112" s="18"/>
      <c r="J112" s="18"/>
      <c r="K112" s="154">
        <v>944721</v>
      </c>
      <c r="L112" s="18"/>
      <c r="M112" s="154" t="s">
        <v>8</v>
      </c>
      <c r="N112" s="18"/>
      <c r="O112" s="154">
        <v>0</v>
      </c>
      <c r="P112" s="18"/>
      <c r="Q112" s="155" t="s">
        <v>8</v>
      </c>
      <c r="R112" s="18"/>
    </row>
    <row r="113" spans="1:18" x14ac:dyDescent="0.25">
      <c r="A113" s="153"/>
      <c r="B113" s="18"/>
      <c r="C113" s="153" t="s">
        <v>227</v>
      </c>
      <c r="D113" s="18"/>
      <c r="E113" s="153" t="s">
        <v>228</v>
      </c>
      <c r="F113" s="18"/>
      <c r="G113" s="18"/>
      <c r="H113" s="18"/>
      <c r="I113" s="18"/>
      <c r="J113" s="18"/>
      <c r="K113" s="151">
        <v>944721</v>
      </c>
      <c r="L113" s="18"/>
      <c r="M113" s="151" t="s">
        <v>8</v>
      </c>
      <c r="N113" s="18"/>
      <c r="O113" s="151">
        <v>0</v>
      </c>
      <c r="P113" s="18"/>
      <c r="Q113" s="152" t="s">
        <v>8</v>
      </c>
      <c r="R113" s="18"/>
    </row>
    <row r="114" spans="1:18" x14ac:dyDescent="0.25">
      <c r="A114" s="149" t="s">
        <v>8</v>
      </c>
      <c r="B114" s="18"/>
      <c r="C114" s="149" t="s">
        <v>113</v>
      </c>
      <c r="D114" s="18"/>
      <c r="E114" s="18"/>
      <c r="F114" s="18"/>
      <c r="G114" s="18"/>
      <c r="H114" s="18"/>
      <c r="I114" s="18"/>
      <c r="J114" s="18"/>
      <c r="K114" s="150">
        <v>944721</v>
      </c>
      <c r="L114" s="18"/>
      <c r="M114" s="150" t="s">
        <v>8</v>
      </c>
      <c r="N114" s="18"/>
      <c r="O114" s="150">
        <v>0</v>
      </c>
      <c r="P114" s="18"/>
      <c r="Q114" s="148" t="s">
        <v>8</v>
      </c>
      <c r="R114" s="18"/>
    </row>
    <row r="115" spans="1:18" x14ac:dyDescent="0.25">
      <c r="A115" s="149" t="s">
        <v>8</v>
      </c>
      <c r="B115" s="18"/>
      <c r="C115" s="149" t="s">
        <v>118</v>
      </c>
      <c r="D115" s="18"/>
      <c r="E115" s="18"/>
      <c r="F115" s="18"/>
      <c r="G115" s="18"/>
      <c r="H115" s="18"/>
      <c r="I115" s="18"/>
      <c r="J115" s="18"/>
      <c r="K115" s="150">
        <v>944721</v>
      </c>
      <c r="L115" s="18"/>
      <c r="M115" s="150" t="s">
        <v>8</v>
      </c>
      <c r="N115" s="18"/>
      <c r="O115" s="150">
        <v>0</v>
      </c>
      <c r="P115" s="18"/>
      <c r="Q115" s="148" t="s">
        <v>8</v>
      </c>
      <c r="R115" s="18"/>
    </row>
    <row r="116" spans="1:18" x14ac:dyDescent="0.25">
      <c r="A116" s="80" t="s">
        <v>8</v>
      </c>
      <c r="B116" s="18"/>
      <c r="C116" s="80" t="s">
        <v>209</v>
      </c>
      <c r="D116" s="18"/>
      <c r="E116" s="80" t="s">
        <v>210</v>
      </c>
      <c r="F116" s="18"/>
      <c r="G116" s="18"/>
      <c r="H116" s="18"/>
      <c r="I116" s="18"/>
      <c r="J116" s="18"/>
      <c r="K116" s="34">
        <v>897737</v>
      </c>
      <c r="L116" s="18"/>
      <c r="M116" s="34" t="s">
        <v>8</v>
      </c>
      <c r="N116" s="18"/>
      <c r="O116" s="34">
        <v>0</v>
      </c>
      <c r="P116" s="18"/>
      <c r="Q116" s="49" t="s">
        <v>8</v>
      </c>
      <c r="R116" s="18"/>
    </row>
    <row r="117" spans="1:18" x14ac:dyDescent="0.25">
      <c r="A117" s="80" t="s">
        <v>8</v>
      </c>
      <c r="B117" s="18"/>
      <c r="C117" s="80" t="s">
        <v>189</v>
      </c>
      <c r="D117" s="18"/>
      <c r="E117" s="80" t="s">
        <v>190</v>
      </c>
      <c r="F117" s="18"/>
      <c r="G117" s="18"/>
      <c r="H117" s="18"/>
      <c r="I117" s="18"/>
      <c r="J117" s="18"/>
      <c r="K117" s="34">
        <v>46984</v>
      </c>
      <c r="L117" s="18"/>
      <c r="M117" s="34" t="s">
        <v>8</v>
      </c>
      <c r="N117" s="18"/>
      <c r="O117" s="34">
        <v>0</v>
      </c>
      <c r="P117" s="18"/>
      <c r="Q117" s="49" t="s">
        <v>8</v>
      </c>
      <c r="R117" s="18"/>
    </row>
    <row r="118" spans="1:18" x14ac:dyDescent="0.25">
      <c r="A118" s="156" t="s">
        <v>8</v>
      </c>
      <c r="B118" s="18"/>
      <c r="C118" s="156" t="s">
        <v>229</v>
      </c>
      <c r="D118" s="18"/>
      <c r="E118" s="156" t="s">
        <v>230</v>
      </c>
      <c r="F118" s="18"/>
      <c r="G118" s="18"/>
      <c r="H118" s="18"/>
      <c r="I118" s="18"/>
      <c r="J118" s="18"/>
      <c r="K118" s="154" t="s">
        <v>8</v>
      </c>
      <c r="L118" s="18"/>
      <c r="M118" s="154">
        <v>1417724</v>
      </c>
      <c r="N118" s="18"/>
      <c r="O118" s="154">
        <v>1377515.02</v>
      </c>
      <c r="P118" s="18"/>
      <c r="Q118" s="155">
        <v>97.16</v>
      </c>
      <c r="R118" s="18"/>
    </row>
    <row r="119" spans="1:18" x14ac:dyDescent="0.25">
      <c r="A119" s="156" t="s">
        <v>8</v>
      </c>
      <c r="B119" s="18"/>
      <c r="C119" s="156" t="s">
        <v>195</v>
      </c>
      <c r="D119" s="18"/>
      <c r="E119" s="156" t="s">
        <v>231</v>
      </c>
      <c r="F119" s="18"/>
      <c r="G119" s="18"/>
      <c r="H119" s="18"/>
      <c r="I119" s="18"/>
      <c r="J119" s="18"/>
      <c r="K119" s="154" t="s">
        <v>8</v>
      </c>
      <c r="L119" s="18"/>
      <c r="M119" s="154">
        <v>1417724</v>
      </c>
      <c r="N119" s="18"/>
      <c r="O119" s="154">
        <v>1377515.02</v>
      </c>
      <c r="P119" s="18"/>
      <c r="Q119" s="155">
        <v>97.16</v>
      </c>
      <c r="R119" s="18"/>
    </row>
    <row r="120" spans="1:18" x14ac:dyDescent="0.25">
      <c r="A120" s="153"/>
      <c r="B120" s="18"/>
      <c r="C120" s="153" t="s">
        <v>232</v>
      </c>
      <c r="D120" s="18"/>
      <c r="E120" s="153" t="s">
        <v>233</v>
      </c>
      <c r="F120" s="18"/>
      <c r="G120" s="18"/>
      <c r="H120" s="18"/>
      <c r="I120" s="18"/>
      <c r="J120" s="18"/>
      <c r="K120" s="151" t="s">
        <v>8</v>
      </c>
      <c r="L120" s="18"/>
      <c r="M120" s="151">
        <v>219273</v>
      </c>
      <c r="N120" s="18"/>
      <c r="O120" s="151">
        <v>210300.03</v>
      </c>
      <c r="P120" s="18"/>
      <c r="Q120" s="152">
        <v>95.91</v>
      </c>
      <c r="R120" s="18"/>
    </row>
    <row r="121" spans="1:18" x14ac:dyDescent="0.25">
      <c r="A121" s="149" t="s">
        <v>8</v>
      </c>
      <c r="B121" s="18"/>
      <c r="C121" s="149" t="s">
        <v>124</v>
      </c>
      <c r="D121" s="18"/>
      <c r="E121" s="18"/>
      <c r="F121" s="18"/>
      <c r="G121" s="18"/>
      <c r="H121" s="18"/>
      <c r="I121" s="18"/>
      <c r="J121" s="18"/>
      <c r="K121" s="150" t="s">
        <v>8</v>
      </c>
      <c r="L121" s="18"/>
      <c r="M121" s="150">
        <v>2655</v>
      </c>
      <c r="N121" s="18"/>
      <c r="O121" s="150">
        <v>2647.2</v>
      </c>
      <c r="P121" s="18"/>
      <c r="Q121" s="148">
        <v>99.71</v>
      </c>
      <c r="R121" s="18"/>
    </row>
    <row r="122" spans="1:18" x14ac:dyDescent="0.25">
      <c r="A122" s="149" t="s">
        <v>8</v>
      </c>
      <c r="B122" s="18"/>
      <c r="C122" s="149" t="s">
        <v>125</v>
      </c>
      <c r="D122" s="18"/>
      <c r="E122" s="18"/>
      <c r="F122" s="18"/>
      <c r="G122" s="18"/>
      <c r="H122" s="18"/>
      <c r="I122" s="18"/>
      <c r="J122" s="18"/>
      <c r="K122" s="150" t="s">
        <v>8</v>
      </c>
      <c r="L122" s="18"/>
      <c r="M122" s="150">
        <v>2655</v>
      </c>
      <c r="N122" s="18"/>
      <c r="O122" s="150">
        <v>2647.2</v>
      </c>
      <c r="P122" s="18"/>
      <c r="Q122" s="148">
        <v>99.71</v>
      </c>
      <c r="R122" s="18"/>
    </row>
    <row r="123" spans="1:18" x14ac:dyDescent="0.25">
      <c r="A123" s="80" t="s">
        <v>8</v>
      </c>
      <c r="B123" s="18"/>
      <c r="C123" s="80" t="s">
        <v>199</v>
      </c>
      <c r="D123" s="18"/>
      <c r="E123" s="80" t="s">
        <v>200</v>
      </c>
      <c r="F123" s="18"/>
      <c r="G123" s="18"/>
      <c r="H123" s="18"/>
      <c r="I123" s="18"/>
      <c r="J123" s="18"/>
      <c r="K123" s="34" t="s">
        <v>8</v>
      </c>
      <c r="L123" s="18"/>
      <c r="M123" s="34">
        <v>2655</v>
      </c>
      <c r="N123" s="18"/>
      <c r="O123" s="34">
        <v>2647.2</v>
      </c>
      <c r="P123" s="18"/>
      <c r="Q123" s="49">
        <v>99.71</v>
      </c>
      <c r="R123" s="18"/>
    </row>
    <row r="124" spans="1:18" x14ac:dyDescent="0.25">
      <c r="A124" s="80" t="s">
        <v>8</v>
      </c>
      <c r="B124" s="18"/>
      <c r="C124" s="80" t="s">
        <v>234</v>
      </c>
      <c r="D124" s="18"/>
      <c r="E124" s="80" t="s">
        <v>235</v>
      </c>
      <c r="F124" s="18"/>
      <c r="G124" s="18"/>
      <c r="H124" s="18"/>
      <c r="I124" s="18"/>
      <c r="J124" s="18"/>
      <c r="K124" s="34" t="s">
        <v>8</v>
      </c>
      <c r="L124" s="18"/>
      <c r="M124" s="34" t="s">
        <v>8</v>
      </c>
      <c r="N124" s="18"/>
      <c r="O124" s="34">
        <v>2647.2</v>
      </c>
      <c r="P124" s="18"/>
      <c r="Q124" s="49" t="s">
        <v>8</v>
      </c>
      <c r="R124" s="18"/>
    </row>
    <row r="125" spans="1:18" x14ac:dyDescent="0.25">
      <c r="A125" s="149" t="s">
        <v>8</v>
      </c>
      <c r="B125" s="18"/>
      <c r="C125" s="149" t="s">
        <v>111</v>
      </c>
      <c r="D125" s="18"/>
      <c r="E125" s="18"/>
      <c r="F125" s="18"/>
      <c r="G125" s="18"/>
      <c r="H125" s="18"/>
      <c r="I125" s="18"/>
      <c r="J125" s="18"/>
      <c r="K125" s="150" t="s">
        <v>8</v>
      </c>
      <c r="L125" s="18"/>
      <c r="M125" s="150">
        <v>13269</v>
      </c>
      <c r="N125" s="18"/>
      <c r="O125" s="150">
        <v>7671.05</v>
      </c>
      <c r="P125" s="18"/>
      <c r="Q125" s="148">
        <v>57.81</v>
      </c>
      <c r="R125" s="18"/>
    </row>
    <row r="126" spans="1:18" x14ac:dyDescent="0.25">
      <c r="A126" s="149" t="s">
        <v>8</v>
      </c>
      <c r="B126" s="18"/>
      <c r="C126" s="149" t="s">
        <v>112</v>
      </c>
      <c r="D126" s="18"/>
      <c r="E126" s="18"/>
      <c r="F126" s="18"/>
      <c r="G126" s="18"/>
      <c r="H126" s="18"/>
      <c r="I126" s="18"/>
      <c r="J126" s="18"/>
      <c r="K126" s="150" t="s">
        <v>8</v>
      </c>
      <c r="L126" s="18"/>
      <c r="M126" s="150">
        <v>13269</v>
      </c>
      <c r="N126" s="18"/>
      <c r="O126" s="150">
        <v>7671.05</v>
      </c>
      <c r="P126" s="18"/>
      <c r="Q126" s="148">
        <v>57.81</v>
      </c>
      <c r="R126" s="18"/>
    </row>
    <row r="127" spans="1:18" x14ac:dyDescent="0.25">
      <c r="A127" s="80" t="s">
        <v>8</v>
      </c>
      <c r="B127" s="18"/>
      <c r="C127" s="80" t="s">
        <v>189</v>
      </c>
      <c r="D127" s="18"/>
      <c r="E127" s="80" t="s">
        <v>190</v>
      </c>
      <c r="F127" s="18"/>
      <c r="G127" s="18"/>
      <c r="H127" s="18"/>
      <c r="I127" s="18"/>
      <c r="J127" s="18"/>
      <c r="K127" s="34" t="s">
        <v>8</v>
      </c>
      <c r="L127" s="18"/>
      <c r="M127" s="34">
        <v>13269</v>
      </c>
      <c r="N127" s="18"/>
      <c r="O127" s="34">
        <v>7671.05</v>
      </c>
      <c r="P127" s="18"/>
      <c r="Q127" s="49">
        <v>57.81</v>
      </c>
      <c r="R127" s="18"/>
    </row>
    <row r="128" spans="1:18" x14ac:dyDescent="0.25">
      <c r="A128" s="80" t="s">
        <v>8</v>
      </c>
      <c r="B128" s="18"/>
      <c r="C128" s="80" t="s">
        <v>236</v>
      </c>
      <c r="D128" s="18"/>
      <c r="E128" s="80" t="s">
        <v>237</v>
      </c>
      <c r="F128" s="18"/>
      <c r="G128" s="18"/>
      <c r="H128" s="18"/>
      <c r="I128" s="18"/>
      <c r="J128" s="18"/>
      <c r="K128" s="34" t="s">
        <v>8</v>
      </c>
      <c r="L128" s="18"/>
      <c r="M128" s="34" t="s">
        <v>8</v>
      </c>
      <c r="N128" s="18"/>
      <c r="O128" s="34">
        <v>388.86</v>
      </c>
      <c r="P128" s="18"/>
      <c r="Q128" s="49" t="s">
        <v>8</v>
      </c>
      <c r="R128" s="18"/>
    </row>
    <row r="129" spans="1:18" x14ac:dyDescent="0.25">
      <c r="A129" s="80" t="s">
        <v>8</v>
      </c>
      <c r="B129" s="18"/>
      <c r="C129" s="80" t="s">
        <v>238</v>
      </c>
      <c r="D129" s="18"/>
      <c r="E129" s="80" t="s">
        <v>239</v>
      </c>
      <c r="F129" s="18"/>
      <c r="G129" s="18"/>
      <c r="H129" s="18"/>
      <c r="I129" s="18"/>
      <c r="J129" s="18"/>
      <c r="K129" s="34" t="s">
        <v>8</v>
      </c>
      <c r="L129" s="18"/>
      <c r="M129" s="34" t="s">
        <v>8</v>
      </c>
      <c r="N129" s="18"/>
      <c r="O129" s="34">
        <v>1051.6400000000001</v>
      </c>
      <c r="P129" s="18"/>
      <c r="Q129" s="49" t="s">
        <v>8</v>
      </c>
      <c r="R129" s="18"/>
    </row>
    <row r="130" spans="1:18" x14ac:dyDescent="0.25">
      <c r="A130" s="80" t="s">
        <v>8</v>
      </c>
      <c r="B130" s="18"/>
      <c r="C130" s="80" t="s">
        <v>240</v>
      </c>
      <c r="D130" s="18"/>
      <c r="E130" s="80" t="s">
        <v>241</v>
      </c>
      <c r="F130" s="18"/>
      <c r="G130" s="18"/>
      <c r="H130" s="18"/>
      <c r="I130" s="18"/>
      <c r="J130" s="18"/>
      <c r="K130" s="34" t="s">
        <v>8</v>
      </c>
      <c r="L130" s="18"/>
      <c r="M130" s="34" t="s">
        <v>8</v>
      </c>
      <c r="N130" s="18"/>
      <c r="O130" s="34">
        <v>274.76</v>
      </c>
      <c r="P130" s="18"/>
      <c r="Q130" s="49" t="s">
        <v>8</v>
      </c>
      <c r="R130" s="18"/>
    </row>
    <row r="131" spans="1:18" x14ac:dyDescent="0.25">
      <c r="A131" s="80" t="s">
        <v>8</v>
      </c>
      <c r="B131" s="18"/>
      <c r="C131" s="80" t="s">
        <v>242</v>
      </c>
      <c r="D131" s="18"/>
      <c r="E131" s="80" t="s">
        <v>243</v>
      </c>
      <c r="F131" s="18"/>
      <c r="G131" s="18"/>
      <c r="H131" s="18"/>
      <c r="I131" s="18"/>
      <c r="J131" s="18"/>
      <c r="K131" s="34" t="s">
        <v>8</v>
      </c>
      <c r="L131" s="18"/>
      <c r="M131" s="34" t="s">
        <v>8</v>
      </c>
      <c r="N131" s="18"/>
      <c r="O131" s="34">
        <v>820</v>
      </c>
      <c r="P131" s="18"/>
      <c r="Q131" s="49" t="s">
        <v>8</v>
      </c>
      <c r="R131" s="18"/>
    </row>
    <row r="132" spans="1:18" x14ac:dyDescent="0.25">
      <c r="A132" s="80" t="s">
        <v>8</v>
      </c>
      <c r="B132" s="18"/>
      <c r="C132" s="80" t="s">
        <v>244</v>
      </c>
      <c r="D132" s="18"/>
      <c r="E132" s="80" t="s">
        <v>245</v>
      </c>
      <c r="F132" s="18"/>
      <c r="G132" s="18"/>
      <c r="H132" s="18"/>
      <c r="I132" s="18"/>
      <c r="J132" s="18"/>
      <c r="K132" s="34" t="s">
        <v>8</v>
      </c>
      <c r="L132" s="18"/>
      <c r="M132" s="34" t="s">
        <v>8</v>
      </c>
      <c r="N132" s="18"/>
      <c r="O132" s="34">
        <v>4687.5</v>
      </c>
      <c r="P132" s="18"/>
      <c r="Q132" s="49" t="s">
        <v>8</v>
      </c>
      <c r="R132" s="18"/>
    </row>
    <row r="133" spans="1:18" x14ac:dyDescent="0.25">
      <c r="A133" s="80" t="s">
        <v>8</v>
      </c>
      <c r="B133" s="18"/>
      <c r="C133" s="80" t="s">
        <v>246</v>
      </c>
      <c r="D133" s="18"/>
      <c r="E133" s="80" t="s">
        <v>247</v>
      </c>
      <c r="F133" s="18"/>
      <c r="G133" s="18"/>
      <c r="H133" s="18"/>
      <c r="I133" s="18"/>
      <c r="J133" s="18"/>
      <c r="K133" s="34" t="s">
        <v>8</v>
      </c>
      <c r="L133" s="18"/>
      <c r="M133" s="34" t="s">
        <v>8</v>
      </c>
      <c r="N133" s="18"/>
      <c r="O133" s="34">
        <v>185.6</v>
      </c>
      <c r="P133" s="18"/>
      <c r="Q133" s="49" t="s">
        <v>8</v>
      </c>
      <c r="R133" s="18"/>
    </row>
    <row r="134" spans="1:18" x14ac:dyDescent="0.25">
      <c r="A134" s="80" t="s">
        <v>8</v>
      </c>
      <c r="B134" s="18"/>
      <c r="C134" s="80" t="s">
        <v>248</v>
      </c>
      <c r="D134" s="18"/>
      <c r="E134" s="80" t="s">
        <v>249</v>
      </c>
      <c r="F134" s="18"/>
      <c r="G134" s="18"/>
      <c r="H134" s="18"/>
      <c r="I134" s="18"/>
      <c r="J134" s="18"/>
      <c r="K134" s="34" t="s">
        <v>8</v>
      </c>
      <c r="L134" s="18"/>
      <c r="M134" s="34" t="s">
        <v>8</v>
      </c>
      <c r="N134" s="18"/>
      <c r="O134" s="34">
        <v>262.69</v>
      </c>
      <c r="P134" s="18"/>
      <c r="Q134" s="49" t="s">
        <v>8</v>
      </c>
      <c r="R134" s="18"/>
    </row>
    <row r="135" spans="1:18" x14ac:dyDescent="0.25">
      <c r="A135" s="149" t="s">
        <v>8</v>
      </c>
      <c r="B135" s="18"/>
      <c r="C135" s="149" t="s">
        <v>113</v>
      </c>
      <c r="D135" s="18"/>
      <c r="E135" s="18"/>
      <c r="F135" s="18"/>
      <c r="G135" s="18"/>
      <c r="H135" s="18"/>
      <c r="I135" s="18"/>
      <c r="J135" s="18"/>
      <c r="K135" s="150" t="s">
        <v>8</v>
      </c>
      <c r="L135" s="18"/>
      <c r="M135" s="150">
        <v>195643</v>
      </c>
      <c r="N135" s="18"/>
      <c r="O135" s="150">
        <v>194735.35999999999</v>
      </c>
      <c r="P135" s="18"/>
      <c r="Q135" s="148">
        <v>99.54</v>
      </c>
      <c r="R135" s="18"/>
    </row>
    <row r="136" spans="1:18" x14ac:dyDescent="0.25">
      <c r="A136" s="149" t="s">
        <v>8</v>
      </c>
      <c r="B136" s="18"/>
      <c r="C136" s="149" t="s">
        <v>127</v>
      </c>
      <c r="D136" s="18"/>
      <c r="E136" s="18"/>
      <c r="F136" s="18"/>
      <c r="G136" s="18"/>
      <c r="H136" s="18"/>
      <c r="I136" s="18"/>
      <c r="J136" s="18"/>
      <c r="K136" s="150" t="s">
        <v>8</v>
      </c>
      <c r="L136" s="18"/>
      <c r="M136" s="150">
        <v>48630</v>
      </c>
      <c r="N136" s="18"/>
      <c r="O136" s="150">
        <v>48561.88</v>
      </c>
      <c r="P136" s="18"/>
      <c r="Q136" s="148">
        <v>99.86</v>
      </c>
      <c r="R136" s="18"/>
    </row>
    <row r="137" spans="1:18" x14ac:dyDescent="0.25">
      <c r="A137" s="80" t="s">
        <v>8</v>
      </c>
      <c r="B137" s="18"/>
      <c r="C137" s="80" t="s">
        <v>189</v>
      </c>
      <c r="D137" s="18"/>
      <c r="E137" s="80" t="s">
        <v>190</v>
      </c>
      <c r="F137" s="18"/>
      <c r="G137" s="18"/>
      <c r="H137" s="18"/>
      <c r="I137" s="18"/>
      <c r="J137" s="18"/>
      <c r="K137" s="34" t="s">
        <v>8</v>
      </c>
      <c r="L137" s="18"/>
      <c r="M137" s="34">
        <v>47375</v>
      </c>
      <c r="N137" s="18"/>
      <c r="O137" s="34">
        <v>47307.49</v>
      </c>
      <c r="P137" s="18"/>
      <c r="Q137" s="49">
        <v>99.86</v>
      </c>
      <c r="R137" s="18"/>
    </row>
    <row r="138" spans="1:18" x14ac:dyDescent="0.25">
      <c r="A138" s="80" t="s">
        <v>8</v>
      </c>
      <c r="B138" s="18"/>
      <c r="C138" s="80" t="s">
        <v>250</v>
      </c>
      <c r="D138" s="18"/>
      <c r="E138" s="80" t="s">
        <v>251</v>
      </c>
      <c r="F138" s="18"/>
      <c r="G138" s="18"/>
      <c r="H138" s="18"/>
      <c r="I138" s="18"/>
      <c r="J138" s="18"/>
      <c r="K138" s="34" t="s">
        <v>8</v>
      </c>
      <c r="L138" s="18"/>
      <c r="M138" s="34" t="s">
        <v>8</v>
      </c>
      <c r="N138" s="18"/>
      <c r="O138" s="34">
        <v>1806.94</v>
      </c>
      <c r="P138" s="18"/>
      <c r="Q138" s="49" t="s">
        <v>8</v>
      </c>
      <c r="R138" s="18"/>
    </row>
    <row r="139" spans="1:18" x14ac:dyDescent="0.25">
      <c r="A139" s="80" t="s">
        <v>8</v>
      </c>
      <c r="B139" s="18"/>
      <c r="C139" s="80" t="s">
        <v>252</v>
      </c>
      <c r="D139" s="18"/>
      <c r="E139" s="80" t="s">
        <v>253</v>
      </c>
      <c r="F139" s="18"/>
      <c r="G139" s="18"/>
      <c r="H139" s="18"/>
      <c r="I139" s="18"/>
      <c r="J139" s="18"/>
      <c r="K139" s="34" t="s">
        <v>8</v>
      </c>
      <c r="L139" s="18"/>
      <c r="M139" s="34" t="s">
        <v>8</v>
      </c>
      <c r="N139" s="18"/>
      <c r="O139" s="34">
        <v>170</v>
      </c>
      <c r="P139" s="18"/>
      <c r="Q139" s="49" t="s">
        <v>8</v>
      </c>
      <c r="R139" s="18"/>
    </row>
    <row r="140" spans="1:18" x14ac:dyDescent="0.25">
      <c r="A140" s="80" t="s">
        <v>8</v>
      </c>
      <c r="B140" s="18"/>
      <c r="C140" s="80" t="s">
        <v>236</v>
      </c>
      <c r="D140" s="18"/>
      <c r="E140" s="80" t="s">
        <v>237</v>
      </c>
      <c r="F140" s="18"/>
      <c r="G140" s="18"/>
      <c r="H140" s="18"/>
      <c r="I140" s="18"/>
      <c r="J140" s="18"/>
      <c r="K140" s="34" t="s">
        <v>8</v>
      </c>
      <c r="L140" s="18"/>
      <c r="M140" s="34" t="s">
        <v>8</v>
      </c>
      <c r="N140" s="18"/>
      <c r="O140" s="34">
        <v>2811.82</v>
      </c>
      <c r="P140" s="18"/>
      <c r="Q140" s="49" t="s">
        <v>8</v>
      </c>
      <c r="R140" s="18"/>
    </row>
    <row r="141" spans="1:18" x14ac:dyDescent="0.25">
      <c r="A141" s="80" t="s">
        <v>8</v>
      </c>
      <c r="B141" s="18"/>
      <c r="C141" s="80" t="s">
        <v>238</v>
      </c>
      <c r="D141" s="18"/>
      <c r="E141" s="80" t="s">
        <v>239</v>
      </c>
      <c r="F141" s="18"/>
      <c r="G141" s="18"/>
      <c r="H141" s="18"/>
      <c r="I141" s="18"/>
      <c r="J141" s="18"/>
      <c r="K141" s="34" t="s">
        <v>8</v>
      </c>
      <c r="L141" s="18"/>
      <c r="M141" s="34" t="s">
        <v>8</v>
      </c>
      <c r="N141" s="18"/>
      <c r="O141" s="34">
        <v>0</v>
      </c>
      <c r="P141" s="18"/>
      <c r="Q141" s="49" t="s">
        <v>8</v>
      </c>
      <c r="R141" s="18"/>
    </row>
    <row r="142" spans="1:18" x14ac:dyDescent="0.25">
      <c r="A142" s="80" t="s">
        <v>8</v>
      </c>
      <c r="B142" s="18"/>
      <c r="C142" s="80" t="s">
        <v>254</v>
      </c>
      <c r="D142" s="18"/>
      <c r="E142" s="80" t="s">
        <v>255</v>
      </c>
      <c r="F142" s="18"/>
      <c r="G142" s="18"/>
      <c r="H142" s="18"/>
      <c r="I142" s="18"/>
      <c r="J142" s="18"/>
      <c r="K142" s="34" t="s">
        <v>8</v>
      </c>
      <c r="L142" s="18"/>
      <c r="M142" s="34" t="s">
        <v>8</v>
      </c>
      <c r="N142" s="18"/>
      <c r="O142" s="34">
        <v>20470.59</v>
      </c>
      <c r="P142" s="18"/>
      <c r="Q142" s="49" t="s">
        <v>8</v>
      </c>
      <c r="R142" s="18"/>
    </row>
    <row r="143" spans="1:18" x14ac:dyDescent="0.25">
      <c r="A143" s="80" t="s">
        <v>8</v>
      </c>
      <c r="B143" s="18"/>
      <c r="C143" s="80" t="s">
        <v>256</v>
      </c>
      <c r="D143" s="18"/>
      <c r="E143" s="80" t="s">
        <v>257</v>
      </c>
      <c r="F143" s="18"/>
      <c r="G143" s="18"/>
      <c r="H143" s="18"/>
      <c r="I143" s="18"/>
      <c r="J143" s="18"/>
      <c r="K143" s="34" t="s">
        <v>8</v>
      </c>
      <c r="L143" s="18"/>
      <c r="M143" s="34" t="s">
        <v>8</v>
      </c>
      <c r="N143" s="18"/>
      <c r="O143" s="34">
        <v>1078.1400000000001</v>
      </c>
      <c r="P143" s="18"/>
      <c r="Q143" s="49" t="s">
        <v>8</v>
      </c>
      <c r="R143" s="18"/>
    </row>
    <row r="144" spans="1:18" x14ac:dyDescent="0.25">
      <c r="A144" s="80" t="s">
        <v>8</v>
      </c>
      <c r="B144" s="18"/>
      <c r="C144" s="80" t="s">
        <v>240</v>
      </c>
      <c r="D144" s="18"/>
      <c r="E144" s="80" t="s">
        <v>241</v>
      </c>
      <c r="F144" s="18"/>
      <c r="G144" s="18"/>
      <c r="H144" s="18"/>
      <c r="I144" s="18"/>
      <c r="J144" s="18"/>
      <c r="K144" s="34" t="s">
        <v>8</v>
      </c>
      <c r="L144" s="18"/>
      <c r="M144" s="34" t="s">
        <v>8</v>
      </c>
      <c r="N144" s="18"/>
      <c r="O144" s="34">
        <v>34.130000000000003</v>
      </c>
      <c r="P144" s="18"/>
      <c r="Q144" s="49" t="s">
        <v>8</v>
      </c>
      <c r="R144" s="18"/>
    </row>
    <row r="145" spans="1:18" x14ac:dyDescent="0.25">
      <c r="A145" s="80" t="s">
        <v>8</v>
      </c>
      <c r="B145" s="18"/>
      <c r="C145" s="80" t="s">
        <v>258</v>
      </c>
      <c r="D145" s="18"/>
      <c r="E145" s="80" t="s">
        <v>259</v>
      </c>
      <c r="F145" s="18"/>
      <c r="G145" s="18"/>
      <c r="H145" s="18"/>
      <c r="I145" s="18"/>
      <c r="J145" s="18"/>
      <c r="K145" s="34" t="s">
        <v>8</v>
      </c>
      <c r="L145" s="18"/>
      <c r="M145" s="34" t="s">
        <v>8</v>
      </c>
      <c r="N145" s="18"/>
      <c r="O145" s="34">
        <v>311.95999999999998</v>
      </c>
      <c r="P145" s="18"/>
      <c r="Q145" s="49" t="s">
        <v>8</v>
      </c>
      <c r="R145" s="18"/>
    </row>
    <row r="146" spans="1:18" x14ac:dyDescent="0.25">
      <c r="A146" s="80" t="s">
        <v>8</v>
      </c>
      <c r="B146" s="18"/>
      <c r="C146" s="80" t="s">
        <v>242</v>
      </c>
      <c r="D146" s="18"/>
      <c r="E146" s="80" t="s">
        <v>243</v>
      </c>
      <c r="F146" s="18"/>
      <c r="G146" s="18"/>
      <c r="H146" s="18"/>
      <c r="I146" s="18"/>
      <c r="J146" s="18"/>
      <c r="K146" s="34" t="s">
        <v>8</v>
      </c>
      <c r="L146" s="18"/>
      <c r="M146" s="34" t="s">
        <v>8</v>
      </c>
      <c r="N146" s="18"/>
      <c r="O146" s="34">
        <v>1468.03</v>
      </c>
      <c r="P146" s="18"/>
      <c r="Q146" s="49" t="s">
        <v>8</v>
      </c>
      <c r="R146" s="18"/>
    </row>
    <row r="147" spans="1:18" x14ac:dyDescent="0.25">
      <c r="A147" s="80" t="s">
        <v>8</v>
      </c>
      <c r="B147" s="18"/>
      <c r="C147" s="80" t="s">
        <v>244</v>
      </c>
      <c r="D147" s="18"/>
      <c r="E147" s="80" t="s">
        <v>245</v>
      </c>
      <c r="F147" s="18"/>
      <c r="G147" s="18"/>
      <c r="H147" s="18"/>
      <c r="I147" s="18"/>
      <c r="J147" s="18"/>
      <c r="K147" s="34" t="s">
        <v>8</v>
      </c>
      <c r="L147" s="18"/>
      <c r="M147" s="34" t="s">
        <v>8</v>
      </c>
      <c r="N147" s="18"/>
      <c r="O147" s="34">
        <v>4992.43</v>
      </c>
      <c r="P147" s="18"/>
      <c r="Q147" s="49" t="s">
        <v>8</v>
      </c>
      <c r="R147" s="18"/>
    </row>
    <row r="148" spans="1:18" x14ac:dyDescent="0.25">
      <c r="A148" s="80" t="s">
        <v>8</v>
      </c>
      <c r="B148" s="18"/>
      <c r="C148" s="80" t="s">
        <v>260</v>
      </c>
      <c r="D148" s="18"/>
      <c r="E148" s="80" t="s">
        <v>261</v>
      </c>
      <c r="F148" s="18"/>
      <c r="G148" s="18"/>
      <c r="H148" s="18"/>
      <c r="I148" s="18"/>
      <c r="J148" s="18"/>
      <c r="K148" s="34" t="s">
        <v>8</v>
      </c>
      <c r="L148" s="18"/>
      <c r="M148" s="34" t="s">
        <v>8</v>
      </c>
      <c r="N148" s="18"/>
      <c r="O148" s="34">
        <v>254.88</v>
      </c>
      <c r="P148" s="18"/>
      <c r="Q148" s="49" t="s">
        <v>8</v>
      </c>
      <c r="R148" s="18"/>
    </row>
    <row r="149" spans="1:18" x14ac:dyDescent="0.25">
      <c r="A149" s="80" t="s">
        <v>8</v>
      </c>
      <c r="B149" s="18"/>
      <c r="C149" s="80" t="s">
        <v>262</v>
      </c>
      <c r="D149" s="18"/>
      <c r="E149" s="80" t="s">
        <v>263</v>
      </c>
      <c r="F149" s="18"/>
      <c r="G149" s="18"/>
      <c r="H149" s="18"/>
      <c r="I149" s="18"/>
      <c r="J149" s="18"/>
      <c r="K149" s="34" t="s">
        <v>8</v>
      </c>
      <c r="L149" s="18"/>
      <c r="M149" s="34" t="s">
        <v>8</v>
      </c>
      <c r="N149" s="18"/>
      <c r="O149" s="34">
        <v>4589.17</v>
      </c>
      <c r="P149" s="18"/>
      <c r="Q149" s="49" t="s">
        <v>8</v>
      </c>
      <c r="R149" s="18"/>
    </row>
    <row r="150" spans="1:18" x14ac:dyDescent="0.25">
      <c r="A150" s="80" t="s">
        <v>8</v>
      </c>
      <c r="B150" s="18"/>
      <c r="C150" s="80" t="s">
        <v>264</v>
      </c>
      <c r="D150" s="18"/>
      <c r="E150" s="80" t="s">
        <v>265</v>
      </c>
      <c r="F150" s="18"/>
      <c r="G150" s="18"/>
      <c r="H150" s="18"/>
      <c r="I150" s="18"/>
      <c r="J150" s="18"/>
      <c r="K150" s="34" t="s">
        <v>8</v>
      </c>
      <c r="L150" s="18"/>
      <c r="M150" s="34" t="s">
        <v>8</v>
      </c>
      <c r="N150" s="18"/>
      <c r="O150" s="34">
        <v>423.64</v>
      </c>
      <c r="P150" s="18"/>
      <c r="Q150" s="49" t="s">
        <v>8</v>
      </c>
      <c r="R150" s="18"/>
    </row>
    <row r="151" spans="1:18" x14ac:dyDescent="0.25">
      <c r="A151" s="80" t="s">
        <v>8</v>
      </c>
      <c r="B151" s="18"/>
      <c r="C151" s="80" t="s">
        <v>246</v>
      </c>
      <c r="D151" s="18"/>
      <c r="E151" s="80" t="s">
        <v>247</v>
      </c>
      <c r="F151" s="18"/>
      <c r="G151" s="18"/>
      <c r="H151" s="18"/>
      <c r="I151" s="18"/>
      <c r="J151" s="18"/>
      <c r="K151" s="34" t="s">
        <v>8</v>
      </c>
      <c r="L151" s="18"/>
      <c r="M151" s="34" t="s">
        <v>8</v>
      </c>
      <c r="N151" s="18"/>
      <c r="O151" s="34">
        <v>2845.77</v>
      </c>
      <c r="P151" s="18"/>
      <c r="Q151" s="49" t="s">
        <v>8</v>
      </c>
      <c r="R151" s="18"/>
    </row>
    <row r="152" spans="1:18" x14ac:dyDescent="0.25">
      <c r="A152" s="80" t="s">
        <v>8</v>
      </c>
      <c r="B152" s="18"/>
      <c r="C152" s="80" t="s">
        <v>266</v>
      </c>
      <c r="D152" s="18"/>
      <c r="E152" s="80" t="s">
        <v>267</v>
      </c>
      <c r="F152" s="18"/>
      <c r="G152" s="18"/>
      <c r="H152" s="18"/>
      <c r="I152" s="18"/>
      <c r="J152" s="18"/>
      <c r="K152" s="34" t="s">
        <v>8</v>
      </c>
      <c r="L152" s="18"/>
      <c r="M152" s="34" t="s">
        <v>8</v>
      </c>
      <c r="N152" s="18"/>
      <c r="O152" s="34">
        <v>1951.11</v>
      </c>
      <c r="P152" s="18"/>
      <c r="Q152" s="49" t="s">
        <v>8</v>
      </c>
      <c r="R152" s="18"/>
    </row>
    <row r="153" spans="1:18" x14ac:dyDescent="0.25">
      <c r="A153" s="80" t="s">
        <v>8</v>
      </c>
      <c r="B153" s="18"/>
      <c r="C153" s="80" t="s">
        <v>268</v>
      </c>
      <c r="D153" s="18"/>
      <c r="E153" s="80" t="s">
        <v>269</v>
      </c>
      <c r="F153" s="18"/>
      <c r="G153" s="18"/>
      <c r="H153" s="18"/>
      <c r="I153" s="18"/>
      <c r="J153" s="18"/>
      <c r="K153" s="34" t="s">
        <v>8</v>
      </c>
      <c r="L153" s="18"/>
      <c r="M153" s="34" t="s">
        <v>8</v>
      </c>
      <c r="N153" s="18"/>
      <c r="O153" s="34">
        <v>1026.17</v>
      </c>
      <c r="P153" s="18"/>
      <c r="Q153" s="49" t="s">
        <v>8</v>
      </c>
      <c r="R153" s="18"/>
    </row>
    <row r="154" spans="1:18" x14ac:dyDescent="0.25">
      <c r="A154" s="80" t="s">
        <v>8</v>
      </c>
      <c r="B154" s="18"/>
      <c r="C154" s="80" t="s">
        <v>270</v>
      </c>
      <c r="D154" s="18"/>
      <c r="E154" s="80" t="s">
        <v>271</v>
      </c>
      <c r="F154" s="18"/>
      <c r="G154" s="18"/>
      <c r="H154" s="18"/>
      <c r="I154" s="18"/>
      <c r="J154" s="18"/>
      <c r="K154" s="34" t="s">
        <v>8</v>
      </c>
      <c r="L154" s="18"/>
      <c r="M154" s="34" t="s">
        <v>8</v>
      </c>
      <c r="N154" s="18"/>
      <c r="O154" s="34">
        <v>756.81</v>
      </c>
      <c r="P154" s="18"/>
      <c r="Q154" s="49" t="s">
        <v>8</v>
      </c>
      <c r="R154" s="18"/>
    </row>
    <row r="155" spans="1:18" x14ac:dyDescent="0.25">
      <c r="A155" s="80" t="s">
        <v>8</v>
      </c>
      <c r="B155" s="18"/>
      <c r="C155" s="80" t="s">
        <v>272</v>
      </c>
      <c r="D155" s="18"/>
      <c r="E155" s="80" t="s">
        <v>273</v>
      </c>
      <c r="F155" s="18"/>
      <c r="G155" s="18"/>
      <c r="H155" s="18"/>
      <c r="I155" s="18"/>
      <c r="J155" s="18"/>
      <c r="K155" s="34" t="s">
        <v>8</v>
      </c>
      <c r="L155" s="18"/>
      <c r="M155" s="34" t="s">
        <v>8</v>
      </c>
      <c r="N155" s="18"/>
      <c r="O155" s="34">
        <v>1838.95</v>
      </c>
      <c r="P155" s="18"/>
      <c r="Q155" s="49" t="s">
        <v>8</v>
      </c>
      <c r="R155" s="18"/>
    </row>
    <row r="156" spans="1:18" x14ac:dyDescent="0.25">
      <c r="A156" s="80" t="s">
        <v>8</v>
      </c>
      <c r="B156" s="18"/>
      <c r="C156" s="80" t="s">
        <v>248</v>
      </c>
      <c r="D156" s="18"/>
      <c r="E156" s="80" t="s">
        <v>249</v>
      </c>
      <c r="F156" s="18"/>
      <c r="G156" s="18"/>
      <c r="H156" s="18"/>
      <c r="I156" s="18"/>
      <c r="J156" s="18"/>
      <c r="K156" s="34" t="s">
        <v>8</v>
      </c>
      <c r="L156" s="18"/>
      <c r="M156" s="34" t="s">
        <v>8</v>
      </c>
      <c r="N156" s="18"/>
      <c r="O156" s="34">
        <v>123.31</v>
      </c>
      <c r="P156" s="18"/>
      <c r="Q156" s="49" t="s">
        <v>8</v>
      </c>
      <c r="R156" s="18"/>
    </row>
    <row r="157" spans="1:18" x14ac:dyDescent="0.25">
      <c r="A157" s="80" t="s">
        <v>8</v>
      </c>
      <c r="B157" s="18"/>
      <c r="C157" s="80" t="s">
        <v>274</v>
      </c>
      <c r="D157" s="18"/>
      <c r="E157" s="80" t="s">
        <v>275</v>
      </c>
      <c r="F157" s="18"/>
      <c r="G157" s="18"/>
      <c r="H157" s="18"/>
      <c r="I157" s="18"/>
      <c r="J157" s="18"/>
      <c r="K157" s="34" t="s">
        <v>8</v>
      </c>
      <c r="L157" s="18"/>
      <c r="M157" s="34" t="s">
        <v>8</v>
      </c>
      <c r="N157" s="18"/>
      <c r="O157" s="34">
        <v>121.36</v>
      </c>
      <c r="P157" s="18"/>
      <c r="Q157" s="49" t="s">
        <v>8</v>
      </c>
      <c r="R157" s="18"/>
    </row>
    <row r="158" spans="1:18" x14ac:dyDescent="0.25">
      <c r="A158" s="80" t="s">
        <v>8</v>
      </c>
      <c r="B158" s="18"/>
      <c r="C158" s="80" t="s">
        <v>276</v>
      </c>
      <c r="D158" s="18"/>
      <c r="E158" s="80" t="s">
        <v>277</v>
      </c>
      <c r="F158" s="18"/>
      <c r="G158" s="18"/>
      <c r="H158" s="18"/>
      <c r="I158" s="18"/>
      <c r="J158" s="18"/>
      <c r="K158" s="34" t="s">
        <v>8</v>
      </c>
      <c r="L158" s="18"/>
      <c r="M158" s="34" t="s">
        <v>8</v>
      </c>
      <c r="N158" s="18"/>
      <c r="O158" s="34">
        <v>7.97</v>
      </c>
      <c r="P158" s="18"/>
      <c r="Q158" s="49" t="s">
        <v>8</v>
      </c>
      <c r="R158" s="18"/>
    </row>
    <row r="159" spans="1:18" x14ac:dyDescent="0.25">
      <c r="A159" s="80" t="s">
        <v>8</v>
      </c>
      <c r="B159" s="18"/>
      <c r="C159" s="80" t="s">
        <v>278</v>
      </c>
      <c r="D159" s="18"/>
      <c r="E159" s="80" t="s">
        <v>279</v>
      </c>
      <c r="F159" s="18"/>
      <c r="G159" s="18"/>
      <c r="H159" s="18"/>
      <c r="I159" s="18"/>
      <c r="J159" s="18"/>
      <c r="K159" s="34" t="s">
        <v>8</v>
      </c>
      <c r="L159" s="18"/>
      <c r="M159" s="34" t="s">
        <v>8</v>
      </c>
      <c r="N159" s="18"/>
      <c r="O159" s="34">
        <v>224.31</v>
      </c>
      <c r="P159" s="18"/>
      <c r="Q159" s="49" t="s">
        <v>8</v>
      </c>
      <c r="R159" s="18"/>
    </row>
    <row r="160" spans="1:18" x14ac:dyDescent="0.25">
      <c r="A160" s="80" t="s">
        <v>8</v>
      </c>
      <c r="B160" s="18"/>
      <c r="C160" s="80" t="s">
        <v>193</v>
      </c>
      <c r="D160" s="18"/>
      <c r="E160" s="80" t="s">
        <v>194</v>
      </c>
      <c r="F160" s="18"/>
      <c r="G160" s="18"/>
      <c r="H160" s="18"/>
      <c r="I160" s="18"/>
      <c r="J160" s="18"/>
      <c r="K160" s="34" t="s">
        <v>8</v>
      </c>
      <c r="L160" s="18"/>
      <c r="M160" s="34">
        <v>1255</v>
      </c>
      <c r="N160" s="18"/>
      <c r="O160" s="34">
        <v>1254.3900000000001</v>
      </c>
      <c r="P160" s="18"/>
      <c r="Q160" s="49">
        <v>99.95</v>
      </c>
      <c r="R160" s="18"/>
    </row>
    <row r="161" spans="1:18" x14ac:dyDescent="0.25">
      <c r="A161" s="80" t="s">
        <v>8</v>
      </c>
      <c r="B161" s="18"/>
      <c r="C161" s="80" t="s">
        <v>280</v>
      </c>
      <c r="D161" s="18"/>
      <c r="E161" s="80" t="s">
        <v>281</v>
      </c>
      <c r="F161" s="18"/>
      <c r="G161" s="18"/>
      <c r="H161" s="18"/>
      <c r="I161" s="18"/>
      <c r="J161" s="18"/>
      <c r="K161" s="34" t="s">
        <v>8</v>
      </c>
      <c r="L161" s="18"/>
      <c r="M161" s="34" t="s">
        <v>8</v>
      </c>
      <c r="N161" s="18"/>
      <c r="O161" s="34">
        <v>903.84</v>
      </c>
      <c r="P161" s="18"/>
      <c r="Q161" s="49" t="s">
        <v>8</v>
      </c>
      <c r="R161" s="18"/>
    </row>
    <row r="162" spans="1:18" x14ac:dyDescent="0.25">
      <c r="A162" s="80" t="s">
        <v>8</v>
      </c>
      <c r="B162" s="18"/>
      <c r="C162" s="80" t="s">
        <v>282</v>
      </c>
      <c r="D162" s="18"/>
      <c r="E162" s="80" t="s">
        <v>283</v>
      </c>
      <c r="F162" s="18"/>
      <c r="G162" s="18"/>
      <c r="H162" s="18"/>
      <c r="I162" s="18"/>
      <c r="J162" s="18"/>
      <c r="K162" s="34" t="s">
        <v>8</v>
      </c>
      <c r="L162" s="18"/>
      <c r="M162" s="34" t="s">
        <v>8</v>
      </c>
      <c r="N162" s="18"/>
      <c r="O162" s="34">
        <v>350.55</v>
      </c>
      <c r="P162" s="18"/>
      <c r="Q162" s="49" t="s">
        <v>8</v>
      </c>
      <c r="R162" s="18"/>
    </row>
    <row r="163" spans="1:18" x14ac:dyDescent="0.25">
      <c r="A163" s="149" t="s">
        <v>8</v>
      </c>
      <c r="B163" s="18"/>
      <c r="C163" s="149" t="s">
        <v>115</v>
      </c>
      <c r="D163" s="18"/>
      <c r="E163" s="18"/>
      <c r="F163" s="18"/>
      <c r="G163" s="18"/>
      <c r="H163" s="18"/>
      <c r="I163" s="18"/>
      <c r="J163" s="18"/>
      <c r="K163" s="150" t="s">
        <v>8</v>
      </c>
      <c r="L163" s="18"/>
      <c r="M163" s="150">
        <v>265</v>
      </c>
      <c r="N163" s="18"/>
      <c r="O163" s="150">
        <v>0</v>
      </c>
      <c r="P163" s="18"/>
      <c r="Q163" s="148">
        <v>0</v>
      </c>
      <c r="R163" s="18"/>
    </row>
    <row r="164" spans="1:18" x14ac:dyDescent="0.25">
      <c r="A164" s="80" t="s">
        <v>8</v>
      </c>
      <c r="B164" s="18"/>
      <c r="C164" s="80" t="s">
        <v>189</v>
      </c>
      <c r="D164" s="18"/>
      <c r="E164" s="80" t="s">
        <v>190</v>
      </c>
      <c r="F164" s="18"/>
      <c r="G164" s="18"/>
      <c r="H164" s="18"/>
      <c r="I164" s="18"/>
      <c r="J164" s="18"/>
      <c r="K164" s="34" t="s">
        <v>8</v>
      </c>
      <c r="L164" s="18"/>
      <c r="M164" s="34">
        <v>265</v>
      </c>
      <c r="N164" s="18"/>
      <c r="O164" s="34">
        <v>0</v>
      </c>
      <c r="P164" s="18"/>
      <c r="Q164" s="49">
        <v>0</v>
      </c>
      <c r="R164" s="18"/>
    </row>
    <row r="165" spans="1:18" x14ac:dyDescent="0.25">
      <c r="A165" s="149" t="s">
        <v>8</v>
      </c>
      <c r="B165" s="18"/>
      <c r="C165" s="149" t="s">
        <v>116</v>
      </c>
      <c r="D165" s="18"/>
      <c r="E165" s="18"/>
      <c r="F165" s="18"/>
      <c r="G165" s="18"/>
      <c r="H165" s="18"/>
      <c r="I165" s="18"/>
      <c r="J165" s="18"/>
      <c r="K165" s="150" t="s">
        <v>8</v>
      </c>
      <c r="L165" s="18"/>
      <c r="M165" s="150">
        <v>146748</v>
      </c>
      <c r="N165" s="18"/>
      <c r="O165" s="150">
        <v>146173.48000000001</v>
      </c>
      <c r="P165" s="18"/>
      <c r="Q165" s="148">
        <v>99.61</v>
      </c>
      <c r="R165" s="18"/>
    </row>
    <row r="166" spans="1:18" x14ac:dyDescent="0.25">
      <c r="A166" s="80" t="s">
        <v>8</v>
      </c>
      <c r="B166" s="18"/>
      <c r="C166" s="80" t="s">
        <v>209</v>
      </c>
      <c r="D166" s="18"/>
      <c r="E166" s="80" t="s">
        <v>210</v>
      </c>
      <c r="F166" s="18"/>
      <c r="G166" s="18"/>
      <c r="H166" s="18"/>
      <c r="I166" s="18"/>
      <c r="J166" s="18"/>
      <c r="K166" s="34" t="s">
        <v>8</v>
      </c>
      <c r="L166" s="18"/>
      <c r="M166" s="34">
        <v>398</v>
      </c>
      <c r="N166" s="18"/>
      <c r="O166" s="34">
        <v>0</v>
      </c>
      <c r="P166" s="18"/>
      <c r="Q166" s="49">
        <v>0</v>
      </c>
      <c r="R166" s="18"/>
    </row>
    <row r="167" spans="1:18" x14ac:dyDescent="0.25">
      <c r="A167" s="80" t="s">
        <v>8</v>
      </c>
      <c r="B167" s="18"/>
      <c r="C167" s="80" t="s">
        <v>189</v>
      </c>
      <c r="D167" s="18"/>
      <c r="E167" s="80" t="s">
        <v>190</v>
      </c>
      <c r="F167" s="18"/>
      <c r="G167" s="18"/>
      <c r="H167" s="18"/>
      <c r="I167" s="18"/>
      <c r="J167" s="18"/>
      <c r="K167" s="34" t="s">
        <v>8</v>
      </c>
      <c r="L167" s="18"/>
      <c r="M167" s="34">
        <v>37953</v>
      </c>
      <c r="N167" s="18"/>
      <c r="O167" s="34">
        <v>29922.639999999999</v>
      </c>
      <c r="P167" s="18"/>
      <c r="Q167" s="49">
        <v>78.84</v>
      </c>
      <c r="R167" s="18"/>
    </row>
    <row r="168" spans="1:18" x14ac:dyDescent="0.25">
      <c r="A168" s="80" t="s">
        <v>8</v>
      </c>
      <c r="B168" s="18"/>
      <c r="C168" s="80" t="s">
        <v>250</v>
      </c>
      <c r="D168" s="18"/>
      <c r="E168" s="80" t="s">
        <v>251</v>
      </c>
      <c r="F168" s="18"/>
      <c r="G168" s="18"/>
      <c r="H168" s="18"/>
      <c r="I168" s="18"/>
      <c r="J168" s="18"/>
      <c r="K168" s="34" t="s">
        <v>8</v>
      </c>
      <c r="L168" s="18"/>
      <c r="M168" s="34" t="s">
        <v>8</v>
      </c>
      <c r="N168" s="18"/>
      <c r="O168" s="34">
        <v>350.99</v>
      </c>
      <c r="P168" s="18"/>
      <c r="Q168" s="49" t="s">
        <v>8</v>
      </c>
      <c r="R168" s="18"/>
    </row>
    <row r="169" spans="1:18" x14ac:dyDescent="0.25">
      <c r="A169" s="80" t="s">
        <v>8</v>
      </c>
      <c r="B169" s="18"/>
      <c r="C169" s="80" t="s">
        <v>236</v>
      </c>
      <c r="D169" s="18"/>
      <c r="E169" s="80" t="s">
        <v>237</v>
      </c>
      <c r="F169" s="18"/>
      <c r="G169" s="18"/>
      <c r="H169" s="18"/>
      <c r="I169" s="18"/>
      <c r="J169" s="18"/>
      <c r="K169" s="34" t="s">
        <v>8</v>
      </c>
      <c r="L169" s="18"/>
      <c r="M169" s="34" t="s">
        <v>8</v>
      </c>
      <c r="N169" s="18"/>
      <c r="O169" s="34">
        <v>6716.03</v>
      </c>
      <c r="P169" s="18"/>
      <c r="Q169" s="49" t="s">
        <v>8</v>
      </c>
      <c r="R169" s="18"/>
    </row>
    <row r="170" spans="1:18" x14ac:dyDescent="0.25">
      <c r="A170" s="80" t="s">
        <v>8</v>
      </c>
      <c r="B170" s="18"/>
      <c r="C170" s="80" t="s">
        <v>238</v>
      </c>
      <c r="D170" s="18"/>
      <c r="E170" s="80" t="s">
        <v>239</v>
      </c>
      <c r="F170" s="18"/>
      <c r="G170" s="18"/>
      <c r="H170" s="18"/>
      <c r="I170" s="18"/>
      <c r="J170" s="18"/>
      <c r="K170" s="34" t="s">
        <v>8</v>
      </c>
      <c r="L170" s="18"/>
      <c r="M170" s="34" t="s">
        <v>8</v>
      </c>
      <c r="N170" s="18"/>
      <c r="O170" s="34">
        <v>17672</v>
      </c>
      <c r="P170" s="18"/>
      <c r="Q170" s="49" t="s">
        <v>8</v>
      </c>
      <c r="R170" s="18"/>
    </row>
    <row r="171" spans="1:18" x14ac:dyDescent="0.25">
      <c r="A171" s="80" t="s">
        <v>8</v>
      </c>
      <c r="B171" s="18"/>
      <c r="C171" s="80" t="s">
        <v>254</v>
      </c>
      <c r="D171" s="18"/>
      <c r="E171" s="80" t="s">
        <v>255</v>
      </c>
      <c r="F171" s="18"/>
      <c r="G171" s="18"/>
      <c r="H171" s="18"/>
      <c r="I171" s="18"/>
      <c r="J171" s="18"/>
      <c r="K171" s="34" t="s">
        <v>8</v>
      </c>
      <c r="L171" s="18"/>
      <c r="M171" s="34" t="s">
        <v>8</v>
      </c>
      <c r="N171" s="18"/>
      <c r="O171" s="34">
        <v>3172.04</v>
      </c>
      <c r="P171" s="18"/>
      <c r="Q171" s="49" t="s">
        <v>8</v>
      </c>
      <c r="R171" s="18"/>
    </row>
    <row r="172" spans="1:18" x14ac:dyDescent="0.25">
      <c r="A172" s="80" t="s">
        <v>8</v>
      </c>
      <c r="B172" s="18"/>
      <c r="C172" s="80" t="s">
        <v>256</v>
      </c>
      <c r="D172" s="18"/>
      <c r="E172" s="80" t="s">
        <v>257</v>
      </c>
      <c r="F172" s="18"/>
      <c r="G172" s="18"/>
      <c r="H172" s="18"/>
      <c r="I172" s="18"/>
      <c r="J172" s="18"/>
      <c r="K172" s="34" t="s">
        <v>8</v>
      </c>
      <c r="L172" s="18"/>
      <c r="M172" s="34" t="s">
        <v>8</v>
      </c>
      <c r="N172" s="18"/>
      <c r="O172" s="34">
        <v>166.79</v>
      </c>
      <c r="P172" s="18"/>
      <c r="Q172" s="49" t="s">
        <v>8</v>
      </c>
      <c r="R172" s="18"/>
    </row>
    <row r="173" spans="1:18" x14ac:dyDescent="0.25">
      <c r="A173" s="80" t="s">
        <v>8</v>
      </c>
      <c r="B173" s="18"/>
      <c r="C173" s="80" t="s">
        <v>240</v>
      </c>
      <c r="D173" s="18"/>
      <c r="E173" s="80" t="s">
        <v>241</v>
      </c>
      <c r="F173" s="18"/>
      <c r="G173" s="18"/>
      <c r="H173" s="18"/>
      <c r="I173" s="18"/>
      <c r="J173" s="18"/>
      <c r="K173" s="34" t="s">
        <v>8</v>
      </c>
      <c r="L173" s="18"/>
      <c r="M173" s="34" t="s">
        <v>8</v>
      </c>
      <c r="N173" s="18"/>
      <c r="O173" s="34">
        <v>333.71</v>
      </c>
      <c r="P173" s="18"/>
      <c r="Q173" s="49" t="s">
        <v>8</v>
      </c>
      <c r="R173" s="18"/>
    </row>
    <row r="174" spans="1:18" x14ac:dyDescent="0.25">
      <c r="A174" s="80" t="s">
        <v>8</v>
      </c>
      <c r="B174" s="18"/>
      <c r="C174" s="80" t="s">
        <v>242</v>
      </c>
      <c r="D174" s="18"/>
      <c r="E174" s="80" t="s">
        <v>243</v>
      </c>
      <c r="F174" s="18"/>
      <c r="G174" s="18"/>
      <c r="H174" s="18"/>
      <c r="I174" s="18"/>
      <c r="J174" s="18"/>
      <c r="K174" s="34" t="s">
        <v>8</v>
      </c>
      <c r="L174" s="18"/>
      <c r="M174" s="34" t="s">
        <v>8</v>
      </c>
      <c r="N174" s="18"/>
      <c r="O174" s="34">
        <v>7.5</v>
      </c>
      <c r="P174" s="18"/>
      <c r="Q174" s="49" t="s">
        <v>8</v>
      </c>
      <c r="R174" s="18"/>
    </row>
    <row r="175" spans="1:18" x14ac:dyDescent="0.25">
      <c r="A175" s="80" t="s">
        <v>8</v>
      </c>
      <c r="B175" s="18"/>
      <c r="C175" s="80" t="s">
        <v>244</v>
      </c>
      <c r="D175" s="18"/>
      <c r="E175" s="80" t="s">
        <v>245</v>
      </c>
      <c r="F175" s="18"/>
      <c r="G175" s="18"/>
      <c r="H175" s="18"/>
      <c r="I175" s="18"/>
      <c r="J175" s="18"/>
      <c r="K175" s="34" t="s">
        <v>8</v>
      </c>
      <c r="L175" s="18"/>
      <c r="M175" s="34" t="s">
        <v>8</v>
      </c>
      <c r="N175" s="18"/>
      <c r="O175" s="34">
        <v>150</v>
      </c>
      <c r="P175" s="18"/>
      <c r="Q175" s="49" t="s">
        <v>8</v>
      </c>
      <c r="R175" s="18"/>
    </row>
    <row r="176" spans="1:18" x14ac:dyDescent="0.25">
      <c r="A176" s="80" t="s">
        <v>8</v>
      </c>
      <c r="B176" s="18"/>
      <c r="C176" s="80" t="s">
        <v>264</v>
      </c>
      <c r="D176" s="18"/>
      <c r="E176" s="80" t="s">
        <v>265</v>
      </c>
      <c r="F176" s="18"/>
      <c r="G176" s="18"/>
      <c r="H176" s="18"/>
      <c r="I176" s="18"/>
      <c r="J176" s="18"/>
      <c r="K176" s="34" t="s">
        <v>8</v>
      </c>
      <c r="L176" s="18"/>
      <c r="M176" s="34" t="s">
        <v>8</v>
      </c>
      <c r="N176" s="18"/>
      <c r="O176" s="34">
        <v>1041.8800000000001</v>
      </c>
      <c r="P176" s="18"/>
      <c r="Q176" s="49" t="s">
        <v>8</v>
      </c>
      <c r="R176" s="18"/>
    </row>
    <row r="177" spans="1:18" x14ac:dyDescent="0.25">
      <c r="A177" s="80" t="s">
        <v>8</v>
      </c>
      <c r="B177" s="18"/>
      <c r="C177" s="80" t="s">
        <v>270</v>
      </c>
      <c r="D177" s="18"/>
      <c r="E177" s="80" t="s">
        <v>271</v>
      </c>
      <c r="F177" s="18"/>
      <c r="G177" s="18"/>
      <c r="H177" s="18"/>
      <c r="I177" s="18"/>
      <c r="J177" s="18"/>
      <c r="K177" s="34" t="s">
        <v>8</v>
      </c>
      <c r="L177" s="18"/>
      <c r="M177" s="34" t="s">
        <v>8</v>
      </c>
      <c r="N177" s="18"/>
      <c r="O177" s="34">
        <v>47.7</v>
      </c>
      <c r="P177" s="18"/>
      <c r="Q177" s="49" t="s">
        <v>8</v>
      </c>
      <c r="R177" s="18"/>
    </row>
    <row r="178" spans="1:18" x14ac:dyDescent="0.25">
      <c r="A178" s="80" t="s">
        <v>8</v>
      </c>
      <c r="B178" s="18"/>
      <c r="C178" s="80" t="s">
        <v>274</v>
      </c>
      <c r="D178" s="18"/>
      <c r="E178" s="80" t="s">
        <v>275</v>
      </c>
      <c r="F178" s="18"/>
      <c r="G178" s="18"/>
      <c r="H178" s="18"/>
      <c r="I178" s="18"/>
      <c r="J178" s="18"/>
      <c r="K178" s="34" t="s">
        <v>8</v>
      </c>
      <c r="L178" s="18"/>
      <c r="M178" s="34" t="s">
        <v>8</v>
      </c>
      <c r="N178" s="18"/>
      <c r="O178" s="34">
        <v>55</v>
      </c>
      <c r="P178" s="18"/>
      <c r="Q178" s="49" t="s">
        <v>8</v>
      </c>
      <c r="R178" s="18"/>
    </row>
    <row r="179" spans="1:18" x14ac:dyDescent="0.25">
      <c r="A179" s="80" t="s">
        <v>8</v>
      </c>
      <c r="B179" s="18"/>
      <c r="C179" s="80" t="s">
        <v>278</v>
      </c>
      <c r="D179" s="18"/>
      <c r="E179" s="80" t="s">
        <v>279</v>
      </c>
      <c r="F179" s="18"/>
      <c r="G179" s="18"/>
      <c r="H179" s="18"/>
      <c r="I179" s="18"/>
      <c r="J179" s="18"/>
      <c r="K179" s="34" t="s">
        <v>8</v>
      </c>
      <c r="L179" s="18"/>
      <c r="M179" s="34" t="s">
        <v>8</v>
      </c>
      <c r="N179" s="18"/>
      <c r="O179" s="34">
        <v>209</v>
      </c>
      <c r="P179" s="18"/>
      <c r="Q179" s="49" t="s">
        <v>8</v>
      </c>
      <c r="R179" s="18"/>
    </row>
    <row r="180" spans="1:18" x14ac:dyDescent="0.25">
      <c r="A180" s="80" t="s">
        <v>8</v>
      </c>
      <c r="B180" s="18"/>
      <c r="C180" s="80" t="s">
        <v>199</v>
      </c>
      <c r="D180" s="18"/>
      <c r="E180" s="80" t="s">
        <v>200</v>
      </c>
      <c r="F180" s="18"/>
      <c r="G180" s="18"/>
      <c r="H180" s="18"/>
      <c r="I180" s="18"/>
      <c r="J180" s="18"/>
      <c r="K180" s="34" t="s">
        <v>8</v>
      </c>
      <c r="L180" s="18"/>
      <c r="M180" s="34">
        <v>108397</v>
      </c>
      <c r="N180" s="18"/>
      <c r="O180" s="34">
        <v>116250.84</v>
      </c>
      <c r="P180" s="18"/>
      <c r="Q180" s="49">
        <v>107.25</v>
      </c>
      <c r="R180" s="18"/>
    </row>
    <row r="181" spans="1:18" x14ac:dyDescent="0.25">
      <c r="A181" s="80" t="s">
        <v>8</v>
      </c>
      <c r="B181" s="18"/>
      <c r="C181" s="80" t="s">
        <v>284</v>
      </c>
      <c r="D181" s="18"/>
      <c r="E181" s="80" t="s">
        <v>285</v>
      </c>
      <c r="F181" s="18"/>
      <c r="G181" s="18"/>
      <c r="H181" s="18"/>
      <c r="I181" s="18"/>
      <c r="J181" s="18"/>
      <c r="K181" s="34" t="s">
        <v>8</v>
      </c>
      <c r="L181" s="18"/>
      <c r="M181" s="34" t="s">
        <v>8</v>
      </c>
      <c r="N181" s="18"/>
      <c r="O181" s="34">
        <v>114163.88</v>
      </c>
      <c r="P181" s="18"/>
      <c r="Q181" s="49" t="s">
        <v>8</v>
      </c>
      <c r="R181" s="18"/>
    </row>
    <row r="182" spans="1:18" x14ac:dyDescent="0.25">
      <c r="A182" s="80" t="s">
        <v>8</v>
      </c>
      <c r="B182" s="18"/>
      <c r="C182" s="80" t="s">
        <v>234</v>
      </c>
      <c r="D182" s="18"/>
      <c r="E182" s="80" t="s">
        <v>235</v>
      </c>
      <c r="F182" s="18"/>
      <c r="G182" s="18"/>
      <c r="H182" s="18"/>
      <c r="I182" s="18"/>
      <c r="J182" s="18"/>
      <c r="K182" s="34" t="s">
        <v>8</v>
      </c>
      <c r="L182" s="18"/>
      <c r="M182" s="34" t="s">
        <v>8</v>
      </c>
      <c r="N182" s="18"/>
      <c r="O182" s="34">
        <v>2086.96</v>
      </c>
      <c r="P182" s="18"/>
      <c r="Q182" s="49" t="s">
        <v>8</v>
      </c>
      <c r="R182" s="18"/>
    </row>
    <row r="183" spans="1:18" x14ac:dyDescent="0.25">
      <c r="A183" s="149" t="s">
        <v>8</v>
      </c>
      <c r="B183" s="18"/>
      <c r="C183" s="149" t="s">
        <v>119</v>
      </c>
      <c r="D183" s="18"/>
      <c r="E183" s="18"/>
      <c r="F183" s="18"/>
      <c r="G183" s="18"/>
      <c r="H183" s="18"/>
      <c r="I183" s="18"/>
      <c r="J183" s="18"/>
      <c r="K183" s="150" t="s">
        <v>8</v>
      </c>
      <c r="L183" s="18"/>
      <c r="M183" s="150">
        <v>478</v>
      </c>
      <c r="N183" s="18"/>
      <c r="O183" s="150">
        <v>478</v>
      </c>
      <c r="P183" s="18"/>
      <c r="Q183" s="148">
        <v>100</v>
      </c>
      <c r="R183" s="18"/>
    </row>
    <row r="184" spans="1:18" x14ac:dyDescent="0.25">
      <c r="A184" s="149" t="s">
        <v>8</v>
      </c>
      <c r="B184" s="18"/>
      <c r="C184" s="149" t="s">
        <v>120</v>
      </c>
      <c r="D184" s="18"/>
      <c r="E184" s="18"/>
      <c r="F184" s="18"/>
      <c r="G184" s="18"/>
      <c r="H184" s="18"/>
      <c r="I184" s="18"/>
      <c r="J184" s="18"/>
      <c r="K184" s="150" t="s">
        <v>8</v>
      </c>
      <c r="L184" s="18"/>
      <c r="M184" s="150">
        <v>478</v>
      </c>
      <c r="N184" s="18"/>
      <c r="O184" s="150">
        <v>478</v>
      </c>
      <c r="P184" s="18"/>
      <c r="Q184" s="148">
        <v>100</v>
      </c>
      <c r="R184" s="18"/>
    </row>
    <row r="185" spans="1:18" x14ac:dyDescent="0.25">
      <c r="A185" s="80" t="s">
        <v>8</v>
      </c>
      <c r="B185" s="18"/>
      <c r="C185" s="80" t="s">
        <v>189</v>
      </c>
      <c r="D185" s="18"/>
      <c r="E185" s="80" t="s">
        <v>190</v>
      </c>
      <c r="F185" s="18"/>
      <c r="G185" s="18"/>
      <c r="H185" s="18"/>
      <c r="I185" s="18"/>
      <c r="J185" s="18"/>
      <c r="K185" s="34" t="s">
        <v>8</v>
      </c>
      <c r="L185" s="18"/>
      <c r="M185" s="34">
        <v>478</v>
      </c>
      <c r="N185" s="18"/>
      <c r="O185" s="34">
        <v>478</v>
      </c>
      <c r="P185" s="18"/>
      <c r="Q185" s="49">
        <v>100</v>
      </c>
      <c r="R185" s="18"/>
    </row>
    <row r="186" spans="1:18" x14ac:dyDescent="0.25">
      <c r="A186" s="80" t="s">
        <v>8</v>
      </c>
      <c r="B186" s="18"/>
      <c r="C186" s="80" t="s">
        <v>240</v>
      </c>
      <c r="D186" s="18"/>
      <c r="E186" s="80" t="s">
        <v>241</v>
      </c>
      <c r="F186" s="18"/>
      <c r="G186" s="18"/>
      <c r="H186" s="18"/>
      <c r="I186" s="18"/>
      <c r="J186" s="18"/>
      <c r="K186" s="34" t="s">
        <v>8</v>
      </c>
      <c r="L186" s="18"/>
      <c r="M186" s="34" t="s">
        <v>8</v>
      </c>
      <c r="N186" s="18"/>
      <c r="O186" s="34">
        <v>378</v>
      </c>
      <c r="P186" s="18"/>
      <c r="Q186" s="49" t="s">
        <v>8</v>
      </c>
      <c r="R186" s="18"/>
    </row>
    <row r="187" spans="1:18" x14ac:dyDescent="0.25">
      <c r="A187" s="80" t="s">
        <v>8</v>
      </c>
      <c r="B187" s="18"/>
      <c r="C187" s="80" t="s">
        <v>244</v>
      </c>
      <c r="D187" s="18"/>
      <c r="E187" s="80" t="s">
        <v>245</v>
      </c>
      <c r="F187" s="18"/>
      <c r="G187" s="18"/>
      <c r="H187" s="18"/>
      <c r="I187" s="18"/>
      <c r="J187" s="18"/>
      <c r="K187" s="34" t="s">
        <v>8</v>
      </c>
      <c r="L187" s="18"/>
      <c r="M187" s="34" t="s">
        <v>8</v>
      </c>
      <c r="N187" s="18"/>
      <c r="O187" s="34">
        <v>100</v>
      </c>
      <c r="P187" s="18"/>
      <c r="Q187" s="49" t="s">
        <v>8</v>
      </c>
      <c r="R187" s="18"/>
    </row>
    <row r="188" spans="1:18" x14ac:dyDescent="0.25">
      <c r="A188" s="149" t="s">
        <v>8</v>
      </c>
      <c r="B188" s="18"/>
      <c r="C188" s="149" t="s">
        <v>129</v>
      </c>
      <c r="D188" s="18"/>
      <c r="E188" s="18"/>
      <c r="F188" s="18"/>
      <c r="G188" s="18"/>
      <c r="H188" s="18"/>
      <c r="I188" s="18"/>
      <c r="J188" s="18"/>
      <c r="K188" s="150" t="s">
        <v>8</v>
      </c>
      <c r="L188" s="18"/>
      <c r="M188" s="150">
        <v>7228</v>
      </c>
      <c r="N188" s="18"/>
      <c r="O188" s="150">
        <v>4768.42</v>
      </c>
      <c r="P188" s="18"/>
      <c r="Q188" s="148">
        <v>65.97</v>
      </c>
      <c r="R188" s="18"/>
    </row>
    <row r="189" spans="1:18" x14ac:dyDescent="0.25">
      <c r="A189" s="149" t="s">
        <v>8</v>
      </c>
      <c r="B189" s="18"/>
      <c r="C189" s="149" t="s">
        <v>130</v>
      </c>
      <c r="D189" s="18"/>
      <c r="E189" s="18"/>
      <c r="F189" s="18"/>
      <c r="G189" s="18"/>
      <c r="H189" s="18"/>
      <c r="I189" s="18"/>
      <c r="J189" s="18"/>
      <c r="K189" s="150" t="s">
        <v>8</v>
      </c>
      <c r="L189" s="18"/>
      <c r="M189" s="150">
        <v>3646</v>
      </c>
      <c r="N189" s="18"/>
      <c r="O189" s="150">
        <v>3646</v>
      </c>
      <c r="P189" s="18"/>
      <c r="Q189" s="148">
        <v>100</v>
      </c>
      <c r="R189" s="18"/>
    </row>
    <row r="190" spans="1:18" x14ac:dyDescent="0.25">
      <c r="A190" s="80" t="s">
        <v>8</v>
      </c>
      <c r="B190" s="18"/>
      <c r="C190" s="80" t="s">
        <v>189</v>
      </c>
      <c r="D190" s="18"/>
      <c r="E190" s="80" t="s">
        <v>190</v>
      </c>
      <c r="F190" s="18"/>
      <c r="G190" s="18"/>
      <c r="H190" s="18"/>
      <c r="I190" s="18"/>
      <c r="J190" s="18"/>
      <c r="K190" s="34" t="s">
        <v>8</v>
      </c>
      <c r="L190" s="18"/>
      <c r="M190" s="34">
        <v>3646</v>
      </c>
      <c r="N190" s="18"/>
      <c r="O190" s="34">
        <v>3646</v>
      </c>
      <c r="P190" s="18"/>
      <c r="Q190" s="49">
        <v>100</v>
      </c>
      <c r="R190" s="18"/>
    </row>
    <row r="191" spans="1:18" x14ac:dyDescent="0.25">
      <c r="A191" s="80" t="s">
        <v>8</v>
      </c>
      <c r="B191" s="18"/>
      <c r="C191" s="80" t="s">
        <v>244</v>
      </c>
      <c r="D191" s="18"/>
      <c r="E191" s="80" t="s">
        <v>245</v>
      </c>
      <c r="F191" s="18"/>
      <c r="G191" s="18"/>
      <c r="H191" s="18"/>
      <c r="I191" s="18"/>
      <c r="J191" s="18"/>
      <c r="K191" s="34" t="s">
        <v>8</v>
      </c>
      <c r="L191" s="18"/>
      <c r="M191" s="34" t="s">
        <v>8</v>
      </c>
      <c r="N191" s="18"/>
      <c r="O191" s="34">
        <v>3322.63</v>
      </c>
      <c r="P191" s="18"/>
      <c r="Q191" s="49" t="s">
        <v>8</v>
      </c>
      <c r="R191" s="18"/>
    </row>
    <row r="192" spans="1:18" x14ac:dyDescent="0.25">
      <c r="A192" s="80" t="s">
        <v>8</v>
      </c>
      <c r="B192" s="18"/>
      <c r="C192" s="80" t="s">
        <v>266</v>
      </c>
      <c r="D192" s="18"/>
      <c r="E192" s="80" t="s">
        <v>267</v>
      </c>
      <c r="F192" s="18"/>
      <c r="G192" s="18"/>
      <c r="H192" s="18"/>
      <c r="I192" s="18"/>
      <c r="J192" s="18"/>
      <c r="K192" s="34" t="s">
        <v>8</v>
      </c>
      <c r="L192" s="18"/>
      <c r="M192" s="34" t="s">
        <v>8</v>
      </c>
      <c r="N192" s="18"/>
      <c r="O192" s="34">
        <v>323.37</v>
      </c>
      <c r="P192" s="18"/>
      <c r="Q192" s="49" t="s">
        <v>8</v>
      </c>
      <c r="R192" s="18"/>
    </row>
    <row r="193" spans="1:18" x14ac:dyDescent="0.25">
      <c r="A193" s="149" t="s">
        <v>8</v>
      </c>
      <c r="B193" s="18"/>
      <c r="C193" s="149" t="s">
        <v>133</v>
      </c>
      <c r="D193" s="18"/>
      <c r="E193" s="18"/>
      <c r="F193" s="18"/>
      <c r="G193" s="18"/>
      <c r="H193" s="18"/>
      <c r="I193" s="18"/>
      <c r="J193" s="18"/>
      <c r="K193" s="150" t="s">
        <v>8</v>
      </c>
      <c r="L193" s="18"/>
      <c r="M193" s="150">
        <v>1975</v>
      </c>
      <c r="N193" s="18"/>
      <c r="O193" s="150">
        <v>222.58</v>
      </c>
      <c r="P193" s="18"/>
      <c r="Q193" s="148">
        <v>11.27</v>
      </c>
      <c r="R193" s="18"/>
    </row>
    <row r="194" spans="1:18" x14ac:dyDescent="0.25">
      <c r="A194" s="80" t="s">
        <v>8</v>
      </c>
      <c r="B194" s="18"/>
      <c r="C194" s="80" t="s">
        <v>189</v>
      </c>
      <c r="D194" s="18"/>
      <c r="E194" s="80" t="s">
        <v>190</v>
      </c>
      <c r="F194" s="18"/>
      <c r="G194" s="18"/>
      <c r="H194" s="18"/>
      <c r="I194" s="18"/>
      <c r="J194" s="18"/>
      <c r="K194" s="34" t="s">
        <v>8</v>
      </c>
      <c r="L194" s="18"/>
      <c r="M194" s="34">
        <v>1975</v>
      </c>
      <c r="N194" s="18"/>
      <c r="O194" s="34">
        <v>222.58</v>
      </c>
      <c r="P194" s="18"/>
      <c r="Q194" s="49">
        <v>11.27</v>
      </c>
      <c r="R194" s="18"/>
    </row>
    <row r="195" spans="1:18" x14ac:dyDescent="0.25">
      <c r="A195" s="80" t="s">
        <v>8</v>
      </c>
      <c r="B195" s="18"/>
      <c r="C195" s="80" t="s">
        <v>236</v>
      </c>
      <c r="D195" s="18"/>
      <c r="E195" s="80" t="s">
        <v>237</v>
      </c>
      <c r="F195" s="18"/>
      <c r="G195" s="18"/>
      <c r="H195" s="18"/>
      <c r="I195" s="18"/>
      <c r="J195" s="18"/>
      <c r="K195" s="34" t="s">
        <v>8</v>
      </c>
      <c r="L195" s="18"/>
      <c r="M195" s="34" t="s">
        <v>8</v>
      </c>
      <c r="N195" s="18"/>
      <c r="O195" s="34">
        <v>222.58</v>
      </c>
      <c r="P195" s="18"/>
      <c r="Q195" s="49" t="s">
        <v>8</v>
      </c>
      <c r="R195" s="18"/>
    </row>
    <row r="196" spans="1:18" x14ac:dyDescent="0.25">
      <c r="A196" s="149" t="s">
        <v>8</v>
      </c>
      <c r="B196" s="18"/>
      <c r="C196" s="149" t="s">
        <v>134</v>
      </c>
      <c r="D196" s="18"/>
      <c r="E196" s="18"/>
      <c r="F196" s="18"/>
      <c r="G196" s="18"/>
      <c r="H196" s="18"/>
      <c r="I196" s="18"/>
      <c r="J196" s="18"/>
      <c r="K196" s="150" t="s">
        <v>8</v>
      </c>
      <c r="L196" s="18"/>
      <c r="M196" s="150">
        <v>1607</v>
      </c>
      <c r="N196" s="18"/>
      <c r="O196" s="150">
        <v>899.84</v>
      </c>
      <c r="P196" s="18"/>
      <c r="Q196" s="148">
        <v>56</v>
      </c>
      <c r="R196" s="18"/>
    </row>
    <row r="197" spans="1:18" x14ac:dyDescent="0.25">
      <c r="A197" s="80" t="s">
        <v>8</v>
      </c>
      <c r="B197" s="18"/>
      <c r="C197" s="80" t="s">
        <v>189</v>
      </c>
      <c r="D197" s="18"/>
      <c r="E197" s="80" t="s">
        <v>190</v>
      </c>
      <c r="F197" s="18"/>
      <c r="G197" s="18"/>
      <c r="H197" s="18"/>
      <c r="I197" s="18"/>
      <c r="J197" s="18"/>
      <c r="K197" s="34" t="s">
        <v>8</v>
      </c>
      <c r="L197" s="18"/>
      <c r="M197" s="34">
        <v>1607</v>
      </c>
      <c r="N197" s="18"/>
      <c r="O197" s="34">
        <v>899.84</v>
      </c>
      <c r="P197" s="18"/>
      <c r="Q197" s="49">
        <v>56</v>
      </c>
      <c r="R197" s="18"/>
    </row>
    <row r="198" spans="1:18" x14ac:dyDescent="0.25">
      <c r="A198" s="80" t="s">
        <v>8</v>
      </c>
      <c r="B198" s="18"/>
      <c r="C198" s="80" t="s">
        <v>250</v>
      </c>
      <c r="D198" s="18"/>
      <c r="E198" s="80" t="s">
        <v>251</v>
      </c>
      <c r="F198" s="18"/>
      <c r="G198" s="18"/>
      <c r="H198" s="18"/>
      <c r="I198" s="18"/>
      <c r="J198" s="18"/>
      <c r="K198" s="34" t="s">
        <v>8</v>
      </c>
      <c r="L198" s="18"/>
      <c r="M198" s="34" t="s">
        <v>8</v>
      </c>
      <c r="N198" s="18"/>
      <c r="O198" s="34">
        <v>432.34</v>
      </c>
      <c r="P198" s="18"/>
      <c r="Q198" s="49" t="s">
        <v>8</v>
      </c>
      <c r="R198" s="18"/>
    </row>
    <row r="199" spans="1:18" x14ac:dyDescent="0.25">
      <c r="A199" s="80" t="s">
        <v>8</v>
      </c>
      <c r="B199" s="18"/>
      <c r="C199" s="80" t="s">
        <v>252</v>
      </c>
      <c r="D199" s="18"/>
      <c r="E199" s="80" t="s">
        <v>253</v>
      </c>
      <c r="F199" s="18"/>
      <c r="G199" s="18"/>
      <c r="H199" s="18"/>
      <c r="I199" s="18"/>
      <c r="J199" s="18"/>
      <c r="K199" s="34" t="s">
        <v>8</v>
      </c>
      <c r="L199" s="18"/>
      <c r="M199" s="34" t="s">
        <v>8</v>
      </c>
      <c r="N199" s="18"/>
      <c r="O199" s="34">
        <v>467.5</v>
      </c>
      <c r="P199" s="18"/>
      <c r="Q199" s="49" t="s">
        <v>8</v>
      </c>
      <c r="R199" s="18"/>
    </row>
    <row r="200" spans="1:18" x14ac:dyDescent="0.25">
      <c r="A200" s="153"/>
      <c r="B200" s="18"/>
      <c r="C200" s="153" t="s">
        <v>286</v>
      </c>
      <c r="D200" s="18"/>
      <c r="E200" s="153" t="s">
        <v>287</v>
      </c>
      <c r="F200" s="18"/>
      <c r="G200" s="18"/>
      <c r="H200" s="18"/>
      <c r="I200" s="18"/>
      <c r="J200" s="18"/>
      <c r="K200" s="151" t="s">
        <v>8</v>
      </c>
      <c r="L200" s="18"/>
      <c r="M200" s="151">
        <v>1617</v>
      </c>
      <c r="N200" s="18"/>
      <c r="O200" s="151">
        <v>785.97</v>
      </c>
      <c r="P200" s="18"/>
      <c r="Q200" s="152">
        <v>48.61</v>
      </c>
      <c r="R200" s="18"/>
    </row>
    <row r="201" spans="1:18" x14ac:dyDescent="0.25">
      <c r="A201" s="149" t="s">
        <v>8</v>
      </c>
      <c r="B201" s="18"/>
      <c r="C201" s="149" t="s">
        <v>113</v>
      </c>
      <c r="D201" s="18"/>
      <c r="E201" s="18"/>
      <c r="F201" s="18"/>
      <c r="G201" s="18"/>
      <c r="H201" s="18"/>
      <c r="I201" s="18"/>
      <c r="J201" s="18"/>
      <c r="K201" s="150" t="s">
        <v>8</v>
      </c>
      <c r="L201" s="18"/>
      <c r="M201" s="150">
        <v>1500</v>
      </c>
      <c r="N201" s="18"/>
      <c r="O201" s="150">
        <v>677.48</v>
      </c>
      <c r="P201" s="18"/>
      <c r="Q201" s="148">
        <v>45.17</v>
      </c>
      <c r="R201" s="18"/>
    </row>
    <row r="202" spans="1:18" x14ac:dyDescent="0.25">
      <c r="A202" s="149" t="s">
        <v>8</v>
      </c>
      <c r="B202" s="18"/>
      <c r="C202" s="149" t="s">
        <v>114</v>
      </c>
      <c r="D202" s="18"/>
      <c r="E202" s="18"/>
      <c r="F202" s="18"/>
      <c r="G202" s="18"/>
      <c r="H202" s="18"/>
      <c r="I202" s="18"/>
      <c r="J202" s="18"/>
      <c r="K202" s="150" t="s">
        <v>8</v>
      </c>
      <c r="L202" s="18"/>
      <c r="M202" s="150">
        <v>1327</v>
      </c>
      <c r="N202" s="18"/>
      <c r="O202" s="150">
        <v>677.48</v>
      </c>
      <c r="P202" s="18"/>
      <c r="Q202" s="148">
        <v>51.05</v>
      </c>
      <c r="R202" s="18"/>
    </row>
    <row r="203" spans="1:18" x14ac:dyDescent="0.25">
      <c r="A203" s="80" t="s">
        <v>8</v>
      </c>
      <c r="B203" s="18"/>
      <c r="C203" s="80" t="s">
        <v>189</v>
      </c>
      <c r="D203" s="18"/>
      <c r="E203" s="80" t="s">
        <v>190</v>
      </c>
      <c r="F203" s="18"/>
      <c r="G203" s="18"/>
      <c r="H203" s="18"/>
      <c r="I203" s="18"/>
      <c r="J203" s="18"/>
      <c r="K203" s="34" t="s">
        <v>8</v>
      </c>
      <c r="L203" s="18"/>
      <c r="M203" s="34">
        <v>1327</v>
      </c>
      <c r="N203" s="18"/>
      <c r="O203" s="34">
        <v>677.48</v>
      </c>
      <c r="P203" s="18"/>
      <c r="Q203" s="49">
        <v>51.05</v>
      </c>
      <c r="R203" s="18"/>
    </row>
    <row r="204" spans="1:18" x14ac:dyDescent="0.25">
      <c r="A204" s="80" t="s">
        <v>8</v>
      </c>
      <c r="B204" s="18"/>
      <c r="C204" s="80" t="s">
        <v>238</v>
      </c>
      <c r="D204" s="18"/>
      <c r="E204" s="80" t="s">
        <v>239</v>
      </c>
      <c r="F204" s="18"/>
      <c r="G204" s="18"/>
      <c r="H204" s="18"/>
      <c r="I204" s="18"/>
      <c r="J204" s="18"/>
      <c r="K204" s="34" t="s">
        <v>8</v>
      </c>
      <c r="L204" s="18"/>
      <c r="M204" s="34" t="s">
        <v>8</v>
      </c>
      <c r="N204" s="18"/>
      <c r="O204" s="34">
        <v>677.48</v>
      </c>
      <c r="P204" s="18"/>
      <c r="Q204" s="49" t="s">
        <v>8</v>
      </c>
      <c r="R204" s="18"/>
    </row>
    <row r="205" spans="1:18" x14ac:dyDescent="0.25">
      <c r="A205" s="149" t="s">
        <v>8</v>
      </c>
      <c r="B205" s="18"/>
      <c r="C205" s="149" t="s">
        <v>116</v>
      </c>
      <c r="D205" s="18"/>
      <c r="E205" s="18"/>
      <c r="F205" s="18"/>
      <c r="G205" s="18"/>
      <c r="H205" s="18"/>
      <c r="I205" s="18"/>
      <c r="J205" s="18"/>
      <c r="K205" s="150" t="s">
        <v>8</v>
      </c>
      <c r="L205" s="18"/>
      <c r="M205" s="150">
        <v>173</v>
      </c>
      <c r="N205" s="18"/>
      <c r="O205" s="150">
        <v>0</v>
      </c>
      <c r="P205" s="18"/>
      <c r="Q205" s="148">
        <v>0</v>
      </c>
      <c r="R205" s="18"/>
    </row>
    <row r="206" spans="1:18" x14ac:dyDescent="0.25">
      <c r="A206" s="80" t="s">
        <v>8</v>
      </c>
      <c r="B206" s="18"/>
      <c r="C206" s="80" t="s">
        <v>189</v>
      </c>
      <c r="D206" s="18"/>
      <c r="E206" s="80" t="s">
        <v>190</v>
      </c>
      <c r="F206" s="18"/>
      <c r="G206" s="18"/>
      <c r="H206" s="18"/>
      <c r="I206" s="18"/>
      <c r="J206" s="18"/>
      <c r="K206" s="34" t="s">
        <v>8</v>
      </c>
      <c r="L206" s="18"/>
      <c r="M206" s="34">
        <v>173</v>
      </c>
      <c r="N206" s="18"/>
      <c r="O206" s="34">
        <v>0</v>
      </c>
      <c r="P206" s="18"/>
      <c r="Q206" s="49">
        <v>0</v>
      </c>
      <c r="R206" s="18"/>
    </row>
    <row r="207" spans="1:18" x14ac:dyDescent="0.25">
      <c r="A207" s="149" t="s">
        <v>8</v>
      </c>
      <c r="B207" s="18"/>
      <c r="C207" s="149" t="s">
        <v>129</v>
      </c>
      <c r="D207" s="18"/>
      <c r="E207" s="18"/>
      <c r="F207" s="18"/>
      <c r="G207" s="18"/>
      <c r="H207" s="18"/>
      <c r="I207" s="18"/>
      <c r="J207" s="18"/>
      <c r="K207" s="150" t="s">
        <v>8</v>
      </c>
      <c r="L207" s="18"/>
      <c r="M207" s="150">
        <v>117</v>
      </c>
      <c r="N207" s="18"/>
      <c r="O207" s="150">
        <v>108.49</v>
      </c>
      <c r="P207" s="18"/>
      <c r="Q207" s="148">
        <v>92.73</v>
      </c>
      <c r="R207" s="18"/>
    </row>
    <row r="208" spans="1:18" x14ac:dyDescent="0.25">
      <c r="A208" s="149" t="s">
        <v>8</v>
      </c>
      <c r="B208" s="18"/>
      <c r="C208" s="149" t="s">
        <v>130</v>
      </c>
      <c r="D208" s="18"/>
      <c r="E208" s="18"/>
      <c r="F208" s="18"/>
      <c r="G208" s="18"/>
      <c r="H208" s="18"/>
      <c r="I208" s="18"/>
      <c r="J208" s="18"/>
      <c r="K208" s="150" t="s">
        <v>8</v>
      </c>
      <c r="L208" s="18"/>
      <c r="M208" s="150">
        <v>117</v>
      </c>
      <c r="N208" s="18"/>
      <c r="O208" s="150">
        <v>108.49</v>
      </c>
      <c r="P208" s="18"/>
      <c r="Q208" s="148">
        <v>92.73</v>
      </c>
      <c r="R208" s="18"/>
    </row>
    <row r="209" spans="1:18" x14ac:dyDescent="0.25">
      <c r="A209" s="80" t="s">
        <v>8</v>
      </c>
      <c r="B209" s="18"/>
      <c r="C209" s="80" t="s">
        <v>189</v>
      </c>
      <c r="D209" s="18"/>
      <c r="E209" s="80" t="s">
        <v>190</v>
      </c>
      <c r="F209" s="18"/>
      <c r="G209" s="18"/>
      <c r="H209" s="18"/>
      <c r="I209" s="18"/>
      <c r="J209" s="18"/>
      <c r="K209" s="34" t="s">
        <v>8</v>
      </c>
      <c r="L209" s="18"/>
      <c r="M209" s="34">
        <v>117</v>
      </c>
      <c r="N209" s="18"/>
      <c r="O209" s="34">
        <v>108.49</v>
      </c>
      <c r="P209" s="18"/>
      <c r="Q209" s="49">
        <v>92.73</v>
      </c>
      <c r="R209" s="18"/>
    </row>
    <row r="210" spans="1:18" x14ac:dyDescent="0.25">
      <c r="A210" s="80" t="s">
        <v>8</v>
      </c>
      <c r="B210" s="18"/>
      <c r="C210" s="80" t="s">
        <v>238</v>
      </c>
      <c r="D210" s="18"/>
      <c r="E210" s="80" t="s">
        <v>239</v>
      </c>
      <c r="F210" s="18"/>
      <c r="G210" s="18"/>
      <c r="H210" s="18"/>
      <c r="I210" s="18"/>
      <c r="J210" s="18"/>
      <c r="K210" s="34" t="s">
        <v>8</v>
      </c>
      <c r="L210" s="18"/>
      <c r="M210" s="34" t="s">
        <v>8</v>
      </c>
      <c r="N210" s="18"/>
      <c r="O210" s="34">
        <v>24.49</v>
      </c>
      <c r="P210" s="18"/>
      <c r="Q210" s="49" t="s">
        <v>8</v>
      </c>
      <c r="R210" s="18"/>
    </row>
    <row r="211" spans="1:18" x14ac:dyDescent="0.25">
      <c r="A211" s="80" t="s">
        <v>8</v>
      </c>
      <c r="B211" s="18"/>
      <c r="C211" s="80" t="s">
        <v>278</v>
      </c>
      <c r="D211" s="18"/>
      <c r="E211" s="80" t="s">
        <v>279</v>
      </c>
      <c r="F211" s="18"/>
      <c r="G211" s="18"/>
      <c r="H211" s="18"/>
      <c r="I211" s="18"/>
      <c r="J211" s="18"/>
      <c r="K211" s="34" t="s">
        <v>8</v>
      </c>
      <c r="L211" s="18"/>
      <c r="M211" s="34" t="s">
        <v>8</v>
      </c>
      <c r="N211" s="18"/>
      <c r="O211" s="34">
        <v>84</v>
      </c>
      <c r="P211" s="18"/>
      <c r="Q211" s="49" t="s">
        <v>8</v>
      </c>
      <c r="R211" s="18"/>
    </row>
    <row r="212" spans="1:18" x14ac:dyDescent="0.25">
      <c r="A212" s="153"/>
      <c r="B212" s="18"/>
      <c r="C212" s="153" t="s">
        <v>288</v>
      </c>
      <c r="D212" s="18"/>
      <c r="E212" s="153" t="s">
        <v>289</v>
      </c>
      <c r="F212" s="18"/>
      <c r="G212" s="18"/>
      <c r="H212" s="18"/>
      <c r="I212" s="18"/>
      <c r="J212" s="18"/>
      <c r="K212" s="151" t="s">
        <v>8</v>
      </c>
      <c r="L212" s="18"/>
      <c r="M212" s="151">
        <v>15416</v>
      </c>
      <c r="N212" s="18"/>
      <c r="O212" s="151">
        <v>12517.33</v>
      </c>
      <c r="P212" s="18"/>
      <c r="Q212" s="152">
        <v>81.2</v>
      </c>
      <c r="R212" s="18"/>
    </row>
    <row r="213" spans="1:18" x14ac:dyDescent="0.25">
      <c r="A213" s="149" t="s">
        <v>8</v>
      </c>
      <c r="B213" s="18"/>
      <c r="C213" s="149" t="s">
        <v>124</v>
      </c>
      <c r="D213" s="18"/>
      <c r="E213" s="18"/>
      <c r="F213" s="18"/>
      <c r="G213" s="18"/>
      <c r="H213" s="18"/>
      <c r="I213" s="18"/>
      <c r="J213" s="18"/>
      <c r="K213" s="150" t="s">
        <v>8</v>
      </c>
      <c r="L213" s="18"/>
      <c r="M213" s="150">
        <v>5716</v>
      </c>
      <c r="N213" s="18"/>
      <c r="O213" s="150">
        <v>4823.5</v>
      </c>
      <c r="P213" s="18"/>
      <c r="Q213" s="148">
        <v>84.39</v>
      </c>
      <c r="R213" s="18"/>
    </row>
    <row r="214" spans="1:18" x14ac:dyDescent="0.25">
      <c r="A214" s="149" t="s">
        <v>8</v>
      </c>
      <c r="B214" s="18"/>
      <c r="C214" s="149" t="s">
        <v>125</v>
      </c>
      <c r="D214" s="18"/>
      <c r="E214" s="18"/>
      <c r="F214" s="18"/>
      <c r="G214" s="18"/>
      <c r="H214" s="18"/>
      <c r="I214" s="18"/>
      <c r="J214" s="18"/>
      <c r="K214" s="150" t="s">
        <v>8</v>
      </c>
      <c r="L214" s="18"/>
      <c r="M214" s="150">
        <v>5716</v>
      </c>
      <c r="N214" s="18"/>
      <c r="O214" s="150">
        <v>4823.5</v>
      </c>
      <c r="P214" s="18"/>
      <c r="Q214" s="148">
        <v>84.39</v>
      </c>
      <c r="R214" s="18"/>
    </row>
    <row r="215" spans="1:18" x14ac:dyDescent="0.25">
      <c r="A215" s="80" t="s">
        <v>8</v>
      </c>
      <c r="B215" s="18"/>
      <c r="C215" s="80" t="s">
        <v>189</v>
      </c>
      <c r="D215" s="18"/>
      <c r="E215" s="80" t="s">
        <v>190</v>
      </c>
      <c r="F215" s="18"/>
      <c r="G215" s="18"/>
      <c r="H215" s="18"/>
      <c r="I215" s="18"/>
      <c r="J215" s="18"/>
      <c r="K215" s="34" t="s">
        <v>8</v>
      </c>
      <c r="L215" s="18"/>
      <c r="M215" s="34">
        <v>1361</v>
      </c>
      <c r="N215" s="18"/>
      <c r="O215" s="34">
        <v>1351.81</v>
      </c>
      <c r="P215" s="18"/>
      <c r="Q215" s="49">
        <v>99.32</v>
      </c>
      <c r="R215" s="18"/>
    </row>
    <row r="216" spans="1:18" x14ac:dyDescent="0.25">
      <c r="A216" s="80" t="s">
        <v>8</v>
      </c>
      <c r="B216" s="18"/>
      <c r="C216" s="80" t="s">
        <v>238</v>
      </c>
      <c r="D216" s="18"/>
      <c r="E216" s="80" t="s">
        <v>239</v>
      </c>
      <c r="F216" s="18"/>
      <c r="G216" s="18"/>
      <c r="H216" s="18"/>
      <c r="I216" s="18"/>
      <c r="J216" s="18"/>
      <c r="K216" s="34" t="s">
        <v>8</v>
      </c>
      <c r="L216" s="18"/>
      <c r="M216" s="34" t="s">
        <v>8</v>
      </c>
      <c r="N216" s="18"/>
      <c r="O216" s="34">
        <v>1351.81</v>
      </c>
      <c r="P216" s="18"/>
      <c r="Q216" s="49" t="s">
        <v>8</v>
      </c>
      <c r="R216" s="18"/>
    </row>
    <row r="217" spans="1:18" x14ac:dyDescent="0.25">
      <c r="A217" s="80" t="s">
        <v>8</v>
      </c>
      <c r="B217" s="18"/>
      <c r="C217" s="80" t="s">
        <v>199</v>
      </c>
      <c r="D217" s="18"/>
      <c r="E217" s="80" t="s">
        <v>200</v>
      </c>
      <c r="F217" s="18"/>
      <c r="G217" s="18"/>
      <c r="H217" s="18"/>
      <c r="I217" s="18"/>
      <c r="J217" s="18"/>
      <c r="K217" s="34" t="s">
        <v>8</v>
      </c>
      <c r="L217" s="18"/>
      <c r="M217" s="34">
        <v>4355</v>
      </c>
      <c r="N217" s="18"/>
      <c r="O217" s="34">
        <v>3471.69</v>
      </c>
      <c r="P217" s="18"/>
      <c r="Q217" s="49">
        <v>79.72</v>
      </c>
      <c r="R217" s="18"/>
    </row>
    <row r="218" spans="1:18" x14ac:dyDescent="0.25">
      <c r="A218" s="80" t="s">
        <v>8</v>
      </c>
      <c r="B218" s="18"/>
      <c r="C218" s="80" t="s">
        <v>284</v>
      </c>
      <c r="D218" s="18"/>
      <c r="E218" s="80" t="s">
        <v>285</v>
      </c>
      <c r="F218" s="18"/>
      <c r="G218" s="18"/>
      <c r="H218" s="18"/>
      <c r="I218" s="18"/>
      <c r="J218" s="18"/>
      <c r="K218" s="34" t="s">
        <v>8</v>
      </c>
      <c r="L218" s="18"/>
      <c r="M218" s="34" t="s">
        <v>8</v>
      </c>
      <c r="N218" s="18"/>
      <c r="O218" s="34">
        <v>3471.69</v>
      </c>
      <c r="P218" s="18"/>
      <c r="Q218" s="49" t="s">
        <v>8</v>
      </c>
      <c r="R218" s="18"/>
    </row>
    <row r="219" spans="1:18" x14ac:dyDescent="0.25">
      <c r="A219" s="149" t="s">
        <v>8</v>
      </c>
      <c r="B219" s="18"/>
      <c r="C219" s="149" t="s">
        <v>113</v>
      </c>
      <c r="D219" s="18"/>
      <c r="E219" s="18"/>
      <c r="F219" s="18"/>
      <c r="G219" s="18"/>
      <c r="H219" s="18"/>
      <c r="I219" s="18"/>
      <c r="J219" s="18"/>
      <c r="K219" s="150" t="s">
        <v>8</v>
      </c>
      <c r="L219" s="18"/>
      <c r="M219" s="150">
        <v>9700</v>
      </c>
      <c r="N219" s="18"/>
      <c r="O219" s="150">
        <v>7693.83</v>
      </c>
      <c r="P219" s="18"/>
      <c r="Q219" s="148">
        <v>79.319999999999993</v>
      </c>
      <c r="R219" s="18"/>
    </row>
    <row r="220" spans="1:18" x14ac:dyDescent="0.25">
      <c r="A220" s="149" t="s">
        <v>8</v>
      </c>
      <c r="B220" s="18"/>
      <c r="C220" s="149" t="s">
        <v>116</v>
      </c>
      <c r="D220" s="18"/>
      <c r="E220" s="18"/>
      <c r="F220" s="18"/>
      <c r="G220" s="18"/>
      <c r="H220" s="18"/>
      <c r="I220" s="18"/>
      <c r="J220" s="18"/>
      <c r="K220" s="150" t="s">
        <v>8</v>
      </c>
      <c r="L220" s="18"/>
      <c r="M220" s="150">
        <v>9700</v>
      </c>
      <c r="N220" s="18"/>
      <c r="O220" s="150">
        <v>7693.83</v>
      </c>
      <c r="P220" s="18"/>
      <c r="Q220" s="148">
        <v>79.319999999999993</v>
      </c>
      <c r="R220" s="18"/>
    </row>
    <row r="221" spans="1:18" x14ac:dyDescent="0.25">
      <c r="A221" s="80" t="s">
        <v>8</v>
      </c>
      <c r="B221" s="18"/>
      <c r="C221" s="80" t="s">
        <v>189</v>
      </c>
      <c r="D221" s="18"/>
      <c r="E221" s="80" t="s">
        <v>190</v>
      </c>
      <c r="F221" s="18"/>
      <c r="G221" s="18"/>
      <c r="H221" s="18"/>
      <c r="I221" s="18"/>
      <c r="J221" s="18"/>
      <c r="K221" s="34" t="s">
        <v>8</v>
      </c>
      <c r="L221" s="18"/>
      <c r="M221" s="34">
        <v>7481</v>
      </c>
      <c r="N221" s="18"/>
      <c r="O221" s="34">
        <v>5522.48</v>
      </c>
      <c r="P221" s="18"/>
      <c r="Q221" s="49">
        <v>73.819999999999993</v>
      </c>
      <c r="R221" s="18"/>
    </row>
    <row r="222" spans="1:18" x14ac:dyDescent="0.25">
      <c r="A222" s="80" t="s">
        <v>8</v>
      </c>
      <c r="B222" s="18"/>
      <c r="C222" s="80" t="s">
        <v>250</v>
      </c>
      <c r="D222" s="18"/>
      <c r="E222" s="80" t="s">
        <v>251</v>
      </c>
      <c r="F222" s="18"/>
      <c r="G222" s="18"/>
      <c r="H222" s="18"/>
      <c r="I222" s="18"/>
      <c r="J222" s="18"/>
      <c r="K222" s="34" t="s">
        <v>8</v>
      </c>
      <c r="L222" s="18"/>
      <c r="M222" s="34" t="s">
        <v>8</v>
      </c>
      <c r="N222" s="18"/>
      <c r="O222" s="34">
        <v>182.49</v>
      </c>
      <c r="P222" s="18"/>
      <c r="Q222" s="49" t="s">
        <v>8</v>
      </c>
      <c r="R222" s="18"/>
    </row>
    <row r="223" spans="1:18" x14ac:dyDescent="0.25">
      <c r="A223" s="80" t="s">
        <v>8</v>
      </c>
      <c r="B223" s="18"/>
      <c r="C223" s="80" t="s">
        <v>252</v>
      </c>
      <c r="D223" s="18"/>
      <c r="E223" s="80" t="s">
        <v>253</v>
      </c>
      <c r="F223" s="18"/>
      <c r="G223" s="18"/>
      <c r="H223" s="18"/>
      <c r="I223" s="18"/>
      <c r="J223" s="18"/>
      <c r="K223" s="34" t="s">
        <v>8</v>
      </c>
      <c r="L223" s="18"/>
      <c r="M223" s="34" t="s">
        <v>8</v>
      </c>
      <c r="N223" s="18"/>
      <c r="O223" s="34">
        <v>577</v>
      </c>
      <c r="P223" s="18"/>
      <c r="Q223" s="49" t="s">
        <v>8</v>
      </c>
      <c r="R223" s="18"/>
    </row>
    <row r="224" spans="1:18" x14ac:dyDescent="0.25">
      <c r="A224" s="80" t="s">
        <v>8</v>
      </c>
      <c r="B224" s="18"/>
      <c r="C224" s="80" t="s">
        <v>236</v>
      </c>
      <c r="D224" s="18"/>
      <c r="E224" s="80" t="s">
        <v>237</v>
      </c>
      <c r="F224" s="18"/>
      <c r="G224" s="18"/>
      <c r="H224" s="18"/>
      <c r="I224" s="18"/>
      <c r="J224" s="18"/>
      <c r="K224" s="34" t="s">
        <v>8</v>
      </c>
      <c r="L224" s="18"/>
      <c r="M224" s="34" t="s">
        <v>8</v>
      </c>
      <c r="N224" s="18"/>
      <c r="O224" s="34">
        <v>1084.73</v>
      </c>
      <c r="P224" s="18"/>
      <c r="Q224" s="49" t="s">
        <v>8</v>
      </c>
      <c r="R224" s="18"/>
    </row>
    <row r="225" spans="1:18" x14ac:dyDescent="0.25">
      <c r="A225" s="80" t="s">
        <v>8</v>
      </c>
      <c r="B225" s="18"/>
      <c r="C225" s="80" t="s">
        <v>240</v>
      </c>
      <c r="D225" s="18"/>
      <c r="E225" s="80" t="s">
        <v>241</v>
      </c>
      <c r="F225" s="18"/>
      <c r="G225" s="18"/>
      <c r="H225" s="18"/>
      <c r="I225" s="18"/>
      <c r="J225" s="18"/>
      <c r="K225" s="34" t="s">
        <v>8</v>
      </c>
      <c r="L225" s="18"/>
      <c r="M225" s="34" t="s">
        <v>8</v>
      </c>
      <c r="N225" s="18"/>
      <c r="O225" s="34">
        <v>3678.26</v>
      </c>
      <c r="P225" s="18"/>
      <c r="Q225" s="49" t="s">
        <v>8</v>
      </c>
      <c r="R225" s="18"/>
    </row>
    <row r="226" spans="1:18" x14ac:dyDescent="0.25">
      <c r="A226" s="80" t="s">
        <v>8</v>
      </c>
      <c r="B226" s="18"/>
      <c r="C226" s="80" t="s">
        <v>193</v>
      </c>
      <c r="D226" s="18"/>
      <c r="E226" s="80" t="s">
        <v>194</v>
      </c>
      <c r="F226" s="18"/>
      <c r="G226" s="18"/>
      <c r="H226" s="18"/>
      <c r="I226" s="18"/>
      <c r="J226" s="18"/>
      <c r="K226" s="34" t="s">
        <v>8</v>
      </c>
      <c r="L226" s="18"/>
      <c r="M226" s="34">
        <v>2219</v>
      </c>
      <c r="N226" s="18"/>
      <c r="O226" s="34">
        <v>2171.35</v>
      </c>
      <c r="P226" s="18"/>
      <c r="Q226" s="49">
        <v>97.85</v>
      </c>
      <c r="R226" s="18"/>
    </row>
    <row r="227" spans="1:18" x14ac:dyDescent="0.25">
      <c r="A227" s="80" t="s">
        <v>8</v>
      </c>
      <c r="B227" s="18"/>
      <c r="C227" s="80" t="s">
        <v>280</v>
      </c>
      <c r="D227" s="18"/>
      <c r="E227" s="80" t="s">
        <v>281</v>
      </c>
      <c r="F227" s="18"/>
      <c r="G227" s="18"/>
      <c r="H227" s="18"/>
      <c r="I227" s="18"/>
      <c r="J227" s="18"/>
      <c r="K227" s="34" t="s">
        <v>8</v>
      </c>
      <c r="L227" s="18"/>
      <c r="M227" s="34" t="s">
        <v>8</v>
      </c>
      <c r="N227" s="18"/>
      <c r="O227" s="34">
        <v>426.11</v>
      </c>
      <c r="P227" s="18"/>
      <c r="Q227" s="49" t="s">
        <v>8</v>
      </c>
      <c r="R227" s="18"/>
    </row>
    <row r="228" spans="1:18" x14ac:dyDescent="0.25">
      <c r="A228" s="80" t="s">
        <v>8</v>
      </c>
      <c r="B228" s="18"/>
      <c r="C228" s="80" t="s">
        <v>290</v>
      </c>
      <c r="D228" s="18"/>
      <c r="E228" s="80" t="s">
        <v>291</v>
      </c>
      <c r="F228" s="18"/>
      <c r="G228" s="18"/>
      <c r="H228" s="18"/>
      <c r="I228" s="18"/>
      <c r="J228" s="18"/>
      <c r="K228" s="34" t="s">
        <v>8</v>
      </c>
      <c r="L228" s="18"/>
      <c r="M228" s="34" t="s">
        <v>8</v>
      </c>
      <c r="N228" s="18"/>
      <c r="O228" s="34">
        <v>0</v>
      </c>
      <c r="P228" s="18"/>
      <c r="Q228" s="49" t="s">
        <v>8</v>
      </c>
      <c r="R228" s="18"/>
    </row>
    <row r="229" spans="1:18" x14ac:dyDescent="0.25">
      <c r="A229" s="80" t="s">
        <v>8</v>
      </c>
      <c r="B229" s="18"/>
      <c r="C229" s="80" t="s">
        <v>282</v>
      </c>
      <c r="D229" s="18"/>
      <c r="E229" s="80" t="s">
        <v>283</v>
      </c>
      <c r="F229" s="18"/>
      <c r="G229" s="18"/>
      <c r="H229" s="18"/>
      <c r="I229" s="18"/>
      <c r="J229" s="18"/>
      <c r="K229" s="34" t="s">
        <v>8</v>
      </c>
      <c r="L229" s="18"/>
      <c r="M229" s="34" t="s">
        <v>8</v>
      </c>
      <c r="N229" s="18"/>
      <c r="O229" s="34">
        <v>1745.24</v>
      </c>
      <c r="P229" s="18"/>
      <c r="Q229" s="49" t="s">
        <v>8</v>
      </c>
      <c r="R229" s="18"/>
    </row>
    <row r="230" spans="1:18" x14ac:dyDescent="0.25">
      <c r="A230" s="153"/>
      <c r="B230" s="18"/>
      <c r="C230" s="153" t="s">
        <v>292</v>
      </c>
      <c r="D230" s="18"/>
      <c r="E230" s="153" t="s">
        <v>293</v>
      </c>
      <c r="F230" s="18"/>
      <c r="G230" s="18"/>
      <c r="H230" s="18"/>
      <c r="I230" s="18"/>
      <c r="J230" s="18"/>
      <c r="K230" s="151" t="s">
        <v>8</v>
      </c>
      <c r="L230" s="18"/>
      <c r="M230" s="151">
        <v>107</v>
      </c>
      <c r="N230" s="18"/>
      <c r="O230" s="151">
        <v>107.37</v>
      </c>
      <c r="P230" s="18"/>
      <c r="Q230" s="152">
        <v>100.35</v>
      </c>
      <c r="R230" s="18"/>
    </row>
    <row r="231" spans="1:18" x14ac:dyDescent="0.25">
      <c r="A231" s="149" t="s">
        <v>8</v>
      </c>
      <c r="B231" s="18"/>
      <c r="C231" s="149" t="s">
        <v>113</v>
      </c>
      <c r="D231" s="18"/>
      <c r="E231" s="18"/>
      <c r="F231" s="18"/>
      <c r="G231" s="18"/>
      <c r="H231" s="18"/>
      <c r="I231" s="18"/>
      <c r="J231" s="18"/>
      <c r="K231" s="150" t="s">
        <v>8</v>
      </c>
      <c r="L231" s="18"/>
      <c r="M231" s="150">
        <v>107</v>
      </c>
      <c r="N231" s="18"/>
      <c r="O231" s="150">
        <v>107.37</v>
      </c>
      <c r="P231" s="18"/>
      <c r="Q231" s="148">
        <v>100.35</v>
      </c>
      <c r="R231" s="18"/>
    </row>
    <row r="232" spans="1:18" x14ac:dyDescent="0.25">
      <c r="A232" s="149" t="s">
        <v>8</v>
      </c>
      <c r="B232" s="18"/>
      <c r="C232" s="149" t="s">
        <v>116</v>
      </c>
      <c r="D232" s="18"/>
      <c r="E232" s="18"/>
      <c r="F232" s="18"/>
      <c r="G232" s="18"/>
      <c r="H232" s="18"/>
      <c r="I232" s="18"/>
      <c r="J232" s="18"/>
      <c r="K232" s="150" t="s">
        <v>8</v>
      </c>
      <c r="L232" s="18"/>
      <c r="M232" s="150">
        <v>107</v>
      </c>
      <c r="N232" s="18"/>
      <c r="O232" s="150">
        <v>107.37</v>
      </c>
      <c r="P232" s="18"/>
      <c r="Q232" s="148">
        <v>100.35</v>
      </c>
      <c r="R232" s="18"/>
    </row>
    <row r="233" spans="1:18" x14ac:dyDescent="0.25">
      <c r="A233" s="80" t="s">
        <v>8</v>
      </c>
      <c r="B233" s="18"/>
      <c r="C233" s="80" t="s">
        <v>294</v>
      </c>
      <c r="D233" s="18"/>
      <c r="E233" s="80" t="s">
        <v>295</v>
      </c>
      <c r="F233" s="18"/>
      <c r="G233" s="18"/>
      <c r="H233" s="18"/>
      <c r="I233" s="18"/>
      <c r="J233" s="18"/>
      <c r="K233" s="34" t="s">
        <v>8</v>
      </c>
      <c r="L233" s="18"/>
      <c r="M233" s="34">
        <v>107</v>
      </c>
      <c r="N233" s="18"/>
      <c r="O233" s="34">
        <v>107.37</v>
      </c>
      <c r="P233" s="18"/>
      <c r="Q233" s="49">
        <v>100.35</v>
      </c>
      <c r="R233" s="18"/>
    </row>
    <row r="234" spans="1:18" x14ac:dyDescent="0.25">
      <c r="A234" s="80" t="s">
        <v>8</v>
      </c>
      <c r="B234" s="18"/>
      <c r="C234" s="80" t="s">
        <v>296</v>
      </c>
      <c r="D234" s="18"/>
      <c r="E234" s="80" t="s">
        <v>297</v>
      </c>
      <c r="F234" s="18"/>
      <c r="G234" s="18"/>
      <c r="H234" s="18"/>
      <c r="I234" s="18"/>
      <c r="J234" s="18"/>
      <c r="K234" s="34" t="s">
        <v>8</v>
      </c>
      <c r="L234" s="18"/>
      <c r="M234" s="34" t="s">
        <v>8</v>
      </c>
      <c r="N234" s="18"/>
      <c r="O234" s="34">
        <v>107.37</v>
      </c>
      <c r="P234" s="18"/>
      <c r="Q234" s="49" t="s">
        <v>8</v>
      </c>
      <c r="R234" s="18"/>
    </row>
    <row r="235" spans="1:18" x14ac:dyDescent="0.25">
      <c r="A235" s="153"/>
      <c r="B235" s="18"/>
      <c r="C235" s="153" t="s">
        <v>298</v>
      </c>
      <c r="D235" s="18"/>
      <c r="E235" s="153" t="s">
        <v>228</v>
      </c>
      <c r="F235" s="18"/>
      <c r="G235" s="18"/>
      <c r="H235" s="18"/>
      <c r="I235" s="18"/>
      <c r="J235" s="18"/>
      <c r="K235" s="151" t="s">
        <v>8</v>
      </c>
      <c r="L235" s="18"/>
      <c r="M235" s="151">
        <v>1047721</v>
      </c>
      <c r="N235" s="18"/>
      <c r="O235" s="151">
        <v>1025524.97</v>
      </c>
      <c r="P235" s="18"/>
      <c r="Q235" s="152">
        <v>97.88</v>
      </c>
      <c r="R235" s="18"/>
    </row>
    <row r="236" spans="1:18" x14ac:dyDescent="0.25">
      <c r="A236" s="149" t="s">
        <v>8</v>
      </c>
      <c r="B236" s="18"/>
      <c r="C236" s="149" t="s">
        <v>113</v>
      </c>
      <c r="D236" s="18"/>
      <c r="E236" s="18"/>
      <c r="F236" s="18"/>
      <c r="G236" s="18"/>
      <c r="H236" s="18"/>
      <c r="I236" s="18"/>
      <c r="J236" s="18"/>
      <c r="K236" s="150" t="s">
        <v>8</v>
      </c>
      <c r="L236" s="18"/>
      <c r="M236" s="150">
        <v>1047721</v>
      </c>
      <c r="N236" s="18"/>
      <c r="O236" s="150">
        <v>1025524.97</v>
      </c>
      <c r="P236" s="18"/>
      <c r="Q236" s="148">
        <v>97.88</v>
      </c>
      <c r="R236" s="18"/>
    </row>
    <row r="237" spans="1:18" x14ac:dyDescent="0.25">
      <c r="A237" s="149" t="s">
        <v>8</v>
      </c>
      <c r="B237" s="18"/>
      <c r="C237" s="149" t="s">
        <v>118</v>
      </c>
      <c r="D237" s="18"/>
      <c r="E237" s="18"/>
      <c r="F237" s="18"/>
      <c r="G237" s="18"/>
      <c r="H237" s="18"/>
      <c r="I237" s="18"/>
      <c r="J237" s="18"/>
      <c r="K237" s="150" t="s">
        <v>8</v>
      </c>
      <c r="L237" s="18"/>
      <c r="M237" s="150">
        <v>1047721</v>
      </c>
      <c r="N237" s="18"/>
      <c r="O237" s="150">
        <v>1025524.97</v>
      </c>
      <c r="P237" s="18"/>
      <c r="Q237" s="148">
        <v>97.88</v>
      </c>
      <c r="R237" s="18"/>
    </row>
    <row r="238" spans="1:18" x14ac:dyDescent="0.25">
      <c r="A238" s="80" t="s">
        <v>8</v>
      </c>
      <c r="B238" s="18"/>
      <c r="C238" s="80" t="s">
        <v>209</v>
      </c>
      <c r="D238" s="18"/>
      <c r="E238" s="80" t="s">
        <v>210</v>
      </c>
      <c r="F238" s="18"/>
      <c r="G238" s="18"/>
      <c r="H238" s="18"/>
      <c r="I238" s="18"/>
      <c r="J238" s="18"/>
      <c r="K238" s="34" t="s">
        <v>8</v>
      </c>
      <c r="L238" s="18"/>
      <c r="M238" s="34">
        <v>1000737</v>
      </c>
      <c r="N238" s="18"/>
      <c r="O238" s="34">
        <v>984430.24</v>
      </c>
      <c r="P238" s="18"/>
      <c r="Q238" s="49">
        <v>98.37</v>
      </c>
      <c r="R238" s="18"/>
    </row>
    <row r="239" spans="1:18" x14ac:dyDescent="0.25">
      <c r="A239" s="80" t="s">
        <v>8</v>
      </c>
      <c r="B239" s="18"/>
      <c r="C239" s="80" t="s">
        <v>299</v>
      </c>
      <c r="D239" s="18"/>
      <c r="E239" s="80" t="s">
        <v>300</v>
      </c>
      <c r="F239" s="18"/>
      <c r="G239" s="18"/>
      <c r="H239" s="18"/>
      <c r="I239" s="18"/>
      <c r="J239" s="18"/>
      <c r="K239" s="34" t="s">
        <v>8</v>
      </c>
      <c r="L239" s="18"/>
      <c r="M239" s="34" t="s">
        <v>8</v>
      </c>
      <c r="N239" s="18"/>
      <c r="O239" s="34">
        <v>787621.21</v>
      </c>
      <c r="P239" s="18"/>
      <c r="Q239" s="49" t="s">
        <v>8</v>
      </c>
      <c r="R239" s="18"/>
    </row>
    <row r="240" spans="1:18" x14ac:dyDescent="0.25">
      <c r="A240" s="80" t="s">
        <v>8</v>
      </c>
      <c r="B240" s="18"/>
      <c r="C240" s="80" t="s">
        <v>301</v>
      </c>
      <c r="D240" s="18"/>
      <c r="E240" s="80" t="s">
        <v>302</v>
      </c>
      <c r="F240" s="18"/>
      <c r="G240" s="18"/>
      <c r="H240" s="18"/>
      <c r="I240" s="18"/>
      <c r="J240" s="18"/>
      <c r="K240" s="34" t="s">
        <v>8</v>
      </c>
      <c r="L240" s="18"/>
      <c r="M240" s="34" t="s">
        <v>8</v>
      </c>
      <c r="N240" s="18"/>
      <c r="O240" s="34">
        <v>3761.98</v>
      </c>
      <c r="P240" s="18"/>
      <c r="Q240" s="49" t="s">
        <v>8</v>
      </c>
      <c r="R240" s="18"/>
    </row>
    <row r="241" spans="1:18" x14ac:dyDescent="0.25">
      <c r="A241" s="80" t="s">
        <v>8</v>
      </c>
      <c r="B241" s="18"/>
      <c r="C241" s="80" t="s">
        <v>303</v>
      </c>
      <c r="D241" s="18"/>
      <c r="E241" s="80" t="s">
        <v>304</v>
      </c>
      <c r="F241" s="18"/>
      <c r="G241" s="18"/>
      <c r="H241" s="18"/>
      <c r="I241" s="18"/>
      <c r="J241" s="18"/>
      <c r="K241" s="34" t="s">
        <v>8</v>
      </c>
      <c r="L241" s="18"/>
      <c r="M241" s="34" t="s">
        <v>8</v>
      </c>
      <c r="N241" s="18"/>
      <c r="O241" s="34">
        <v>33825.54</v>
      </c>
      <c r="P241" s="18"/>
      <c r="Q241" s="49" t="s">
        <v>8</v>
      </c>
      <c r="R241" s="18"/>
    </row>
    <row r="242" spans="1:18" x14ac:dyDescent="0.25">
      <c r="A242" s="80" t="s">
        <v>8</v>
      </c>
      <c r="B242" s="18"/>
      <c r="C242" s="80" t="s">
        <v>305</v>
      </c>
      <c r="D242" s="18"/>
      <c r="E242" s="80" t="s">
        <v>306</v>
      </c>
      <c r="F242" s="18"/>
      <c r="G242" s="18"/>
      <c r="H242" s="18"/>
      <c r="I242" s="18"/>
      <c r="J242" s="18"/>
      <c r="K242" s="34" t="s">
        <v>8</v>
      </c>
      <c r="L242" s="18"/>
      <c r="M242" s="34" t="s">
        <v>8</v>
      </c>
      <c r="N242" s="18"/>
      <c r="O242" s="34">
        <v>35503.269999999997</v>
      </c>
      <c r="P242" s="18"/>
      <c r="Q242" s="49" t="s">
        <v>8</v>
      </c>
      <c r="R242" s="18"/>
    </row>
    <row r="243" spans="1:18" x14ac:dyDescent="0.25">
      <c r="A243" s="80" t="s">
        <v>8</v>
      </c>
      <c r="B243" s="18"/>
      <c r="C243" s="80" t="s">
        <v>307</v>
      </c>
      <c r="D243" s="18"/>
      <c r="E243" s="80" t="s">
        <v>308</v>
      </c>
      <c r="F243" s="18"/>
      <c r="G243" s="18"/>
      <c r="H243" s="18"/>
      <c r="I243" s="18"/>
      <c r="J243" s="18"/>
      <c r="K243" s="34" t="s">
        <v>8</v>
      </c>
      <c r="L243" s="18"/>
      <c r="M243" s="34" t="s">
        <v>8</v>
      </c>
      <c r="N243" s="18"/>
      <c r="O243" s="34">
        <v>123718.24</v>
      </c>
      <c r="P243" s="18"/>
      <c r="Q243" s="49" t="s">
        <v>8</v>
      </c>
      <c r="R243" s="18"/>
    </row>
    <row r="244" spans="1:18" x14ac:dyDescent="0.25">
      <c r="A244" s="80" t="s">
        <v>8</v>
      </c>
      <c r="B244" s="18"/>
      <c r="C244" s="80" t="s">
        <v>189</v>
      </c>
      <c r="D244" s="18"/>
      <c r="E244" s="80" t="s">
        <v>190</v>
      </c>
      <c r="F244" s="18"/>
      <c r="G244" s="18"/>
      <c r="H244" s="18"/>
      <c r="I244" s="18"/>
      <c r="J244" s="18"/>
      <c r="K244" s="34" t="s">
        <v>8</v>
      </c>
      <c r="L244" s="18"/>
      <c r="M244" s="34">
        <v>46984</v>
      </c>
      <c r="N244" s="18"/>
      <c r="O244" s="34">
        <v>41094.730000000003</v>
      </c>
      <c r="P244" s="18"/>
      <c r="Q244" s="49">
        <v>87.47</v>
      </c>
      <c r="R244" s="18"/>
    </row>
    <row r="245" spans="1:18" x14ac:dyDescent="0.25">
      <c r="A245" s="80" t="s">
        <v>8</v>
      </c>
      <c r="B245" s="18"/>
      <c r="C245" s="80" t="s">
        <v>309</v>
      </c>
      <c r="D245" s="18"/>
      <c r="E245" s="80" t="s">
        <v>310</v>
      </c>
      <c r="F245" s="18"/>
      <c r="G245" s="18"/>
      <c r="H245" s="18"/>
      <c r="I245" s="18"/>
      <c r="J245" s="18"/>
      <c r="K245" s="34" t="s">
        <v>8</v>
      </c>
      <c r="L245" s="18"/>
      <c r="M245" s="34" t="s">
        <v>8</v>
      </c>
      <c r="N245" s="18"/>
      <c r="O245" s="34">
        <v>38185.870000000003</v>
      </c>
      <c r="P245" s="18"/>
      <c r="Q245" s="49" t="s">
        <v>8</v>
      </c>
      <c r="R245" s="18"/>
    </row>
    <row r="246" spans="1:18" x14ac:dyDescent="0.25">
      <c r="A246" s="80" t="s">
        <v>8</v>
      </c>
      <c r="B246" s="18"/>
      <c r="C246" s="80" t="s">
        <v>276</v>
      </c>
      <c r="D246" s="18"/>
      <c r="E246" s="80" t="s">
        <v>277</v>
      </c>
      <c r="F246" s="18"/>
      <c r="G246" s="18"/>
      <c r="H246" s="18"/>
      <c r="I246" s="18"/>
      <c r="J246" s="18"/>
      <c r="K246" s="34" t="s">
        <v>8</v>
      </c>
      <c r="L246" s="18"/>
      <c r="M246" s="34" t="s">
        <v>8</v>
      </c>
      <c r="N246" s="18"/>
      <c r="O246" s="34">
        <v>2908.86</v>
      </c>
      <c r="P246" s="18"/>
      <c r="Q246" s="49" t="s">
        <v>8</v>
      </c>
      <c r="R246" s="18"/>
    </row>
    <row r="247" spans="1:18" x14ac:dyDescent="0.25">
      <c r="A247" s="153"/>
      <c r="B247" s="18"/>
      <c r="C247" s="153" t="s">
        <v>311</v>
      </c>
      <c r="D247" s="18"/>
      <c r="E247" s="153" t="s">
        <v>192</v>
      </c>
      <c r="F247" s="18"/>
      <c r="G247" s="18"/>
      <c r="H247" s="18"/>
      <c r="I247" s="18"/>
      <c r="J247" s="18"/>
      <c r="K247" s="151" t="s">
        <v>8</v>
      </c>
      <c r="L247" s="18"/>
      <c r="M247" s="151">
        <v>48945</v>
      </c>
      <c r="N247" s="18"/>
      <c r="O247" s="151">
        <v>47488.39</v>
      </c>
      <c r="P247" s="18"/>
      <c r="Q247" s="152">
        <v>97.02</v>
      </c>
      <c r="R247" s="18"/>
    </row>
    <row r="248" spans="1:18" x14ac:dyDescent="0.25">
      <c r="A248" s="149" t="s">
        <v>8</v>
      </c>
      <c r="B248" s="18"/>
      <c r="C248" s="149" t="s">
        <v>113</v>
      </c>
      <c r="D248" s="18"/>
      <c r="E248" s="18"/>
      <c r="F248" s="18"/>
      <c r="G248" s="18"/>
      <c r="H248" s="18"/>
      <c r="I248" s="18"/>
      <c r="J248" s="18"/>
      <c r="K248" s="150" t="s">
        <v>8</v>
      </c>
      <c r="L248" s="18"/>
      <c r="M248" s="150">
        <v>3717</v>
      </c>
      <c r="N248" s="18"/>
      <c r="O248" s="150">
        <v>2915.82</v>
      </c>
      <c r="P248" s="18"/>
      <c r="Q248" s="148">
        <v>78.45</v>
      </c>
      <c r="R248" s="18"/>
    </row>
    <row r="249" spans="1:18" x14ac:dyDescent="0.25">
      <c r="A249" s="149" t="s">
        <v>8</v>
      </c>
      <c r="B249" s="18"/>
      <c r="C249" s="149" t="s">
        <v>116</v>
      </c>
      <c r="D249" s="18"/>
      <c r="E249" s="18"/>
      <c r="F249" s="18"/>
      <c r="G249" s="18"/>
      <c r="H249" s="18"/>
      <c r="I249" s="18"/>
      <c r="J249" s="18"/>
      <c r="K249" s="150" t="s">
        <v>8</v>
      </c>
      <c r="L249" s="18"/>
      <c r="M249" s="150">
        <v>3717</v>
      </c>
      <c r="N249" s="18"/>
      <c r="O249" s="150">
        <v>2915.82</v>
      </c>
      <c r="P249" s="18"/>
      <c r="Q249" s="148">
        <v>78.45</v>
      </c>
      <c r="R249" s="18"/>
    </row>
    <row r="250" spans="1:18" x14ac:dyDescent="0.25">
      <c r="A250" s="80" t="s">
        <v>8</v>
      </c>
      <c r="B250" s="18"/>
      <c r="C250" s="80" t="s">
        <v>193</v>
      </c>
      <c r="D250" s="18"/>
      <c r="E250" s="80" t="s">
        <v>194</v>
      </c>
      <c r="F250" s="18"/>
      <c r="G250" s="18"/>
      <c r="H250" s="18"/>
      <c r="I250" s="18"/>
      <c r="J250" s="18"/>
      <c r="K250" s="34" t="s">
        <v>8</v>
      </c>
      <c r="L250" s="18"/>
      <c r="M250" s="34">
        <v>3717</v>
      </c>
      <c r="N250" s="18"/>
      <c r="O250" s="34">
        <v>2915.82</v>
      </c>
      <c r="P250" s="18"/>
      <c r="Q250" s="49">
        <v>78.45</v>
      </c>
      <c r="R250" s="18"/>
    </row>
    <row r="251" spans="1:18" x14ac:dyDescent="0.25">
      <c r="A251" s="80" t="s">
        <v>8</v>
      </c>
      <c r="B251" s="18"/>
      <c r="C251" s="80" t="s">
        <v>280</v>
      </c>
      <c r="D251" s="18"/>
      <c r="E251" s="80" t="s">
        <v>281</v>
      </c>
      <c r="F251" s="18"/>
      <c r="G251" s="18"/>
      <c r="H251" s="18"/>
      <c r="I251" s="18"/>
      <c r="J251" s="18"/>
      <c r="K251" s="34" t="s">
        <v>8</v>
      </c>
      <c r="L251" s="18"/>
      <c r="M251" s="34" t="s">
        <v>8</v>
      </c>
      <c r="N251" s="18"/>
      <c r="O251" s="34">
        <v>278.45</v>
      </c>
      <c r="P251" s="18"/>
      <c r="Q251" s="49" t="s">
        <v>8</v>
      </c>
      <c r="R251" s="18"/>
    </row>
    <row r="252" spans="1:18" x14ac:dyDescent="0.25">
      <c r="A252" s="80" t="s">
        <v>8</v>
      </c>
      <c r="B252" s="18"/>
      <c r="C252" s="80" t="s">
        <v>312</v>
      </c>
      <c r="D252" s="18"/>
      <c r="E252" s="80" t="s">
        <v>313</v>
      </c>
      <c r="F252" s="18"/>
      <c r="G252" s="18"/>
      <c r="H252" s="18"/>
      <c r="I252" s="18"/>
      <c r="J252" s="18"/>
      <c r="K252" s="34" t="s">
        <v>8</v>
      </c>
      <c r="L252" s="18"/>
      <c r="M252" s="34" t="s">
        <v>8</v>
      </c>
      <c r="N252" s="18"/>
      <c r="O252" s="34">
        <v>2637.37</v>
      </c>
      <c r="P252" s="18"/>
      <c r="Q252" s="49" t="s">
        <v>8</v>
      </c>
      <c r="R252" s="18"/>
    </row>
    <row r="253" spans="1:18" x14ac:dyDescent="0.25">
      <c r="A253" s="149" t="s">
        <v>8</v>
      </c>
      <c r="B253" s="18"/>
      <c r="C253" s="149" t="s">
        <v>119</v>
      </c>
      <c r="D253" s="18"/>
      <c r="E253" s="18"/>
      <c r="F253" s="18"/>
      <c r="G253" s="18"/>
      <c r="H253" s="18"/>
      <c r="I253" s="18"/>
      <c r="J253" s="18"/>
      <c r="K253" s="150" t="s">
        <v>8</v>
      </c>
      <c r="L253" s="18"/>
      <c r="M253" s="150">
        <v>756</v>
      </c>
      <c r="N253" s="18"/>
      <c r="O253" s="150">
        <v>750</v>
      </c>
      <c r="P253" s="18"/>
      <c r="Q253" s="148">
        <v>99.21</v>
      </c>
      <c r="R253" s="18"/>
    </row>
    <row r="254" spans="1:18" x14ac:dyDescent="0.25">
      <c r="A254" s="149" t="s">
        <v>8</v>
      </c>
      <c r="B254" s="18"/>
      <c r="C254" s="149" t="s">
        <v>120</v>
      </c>
      <c r="D254" s="18"/>
      <c r="E254" s="18"/>
      <c r="F254" s="18"/>
      <c r="G254" s="18"/>
      <c r="H254" s="18"/>
      <c r="I254" s="18"/>
      <c r="J254" s="18"/>
      <c r="K254" s="150" t="s">
        <v>8</v>
      </c>
      <c r="L254" s="18"/>
      <c r="M254" s="150">
        <v>756</v>
      </c>
      <c r="N254" s="18"/>
      <c r="O254" s="150">
        <v>750</v>
      </c>
      <c r="P254" s="18"/>
      <c r="Q254" s="148">
        <v>99.21</v>
      </c>
      <c r="R254" s="18"/>
    </row>
    <row r="255" spans="1:18" x14ac:dyDescent="0.25">
      <c r="A255" s="80" t="s">
        <v>8</v>
      </c>
      <c r="B255" s="18"/>
      <c r="C255" s="80" t="s">
        <v>193</v>
      </c>
      <c r="D255" s="18"/>
      <c r="E255" s="80" t="s">
        <v>194</v>
      </c>
      <c r="F255" s="18"/>
      <c r="G255" s="18"/>
      <c r="H255" s="18"/>
      <c r="I255" s="18"/>
      <c r="J255" s="18"/>
      <c r="K255" s="34" t="s">
        <v>8</v>
      </c>
      <c r="L255" s="18"/>
      <c r="M255" s="34">
        <v>756</v>
      </c>
      <c r="N255" s="18"/>
      <c r="O255" s="34">
        <v>750</v>
      </c>
      <c r="P255" s="18"/>
      <c r="Q255" s="49">
        <v>99.21</v>
      </c>
      <c r="R255" s="18"/>
    </row>
    <row r="256" spans="1:18" x14ac:dyDescent="0.25">
      <c r="A256" s="80" t="s">
        <v>8</v>
      </c>
      <c r="B256" s="18"/>
      <c r="C256" s="80" t="s">
        <v>290</v>
      </c>
      <c r="D256" s="18"/>
      <c r="E256" s="80" t="s">
        <v>291</v>
      </c>
      <c r="F256" s="18"/>
      <c r="G256" s="18"/>
      <c r="H256" s="18"/>
      <c r="I256" s="18"/>
      <c r="J256" s="18"/>
      <c r="K256" s="34" t="s">
        <v>8</v>
      </c>
      <c r="L256" s="18"/>
      <c r="M256" s="34" t="s">
        <v>8</v>
      </c>
      <c r="N256" s="18"/>
      <c r="O256" s="34">
        <v>750</v>
      </c>
      <c r="P256" s="18"/>
      <c r="Q256" s="49" t="s">
        <v>8</v>
      </c>
      <c r="R256" s="18"/>
    </row>
    <row r="257" spans="1:18" x14ac:dyDescent="0.25">
      <c r="A257" s="149" t="s">
        <v>8</v>
      </c>
      <c r="B257" s="18"/>
      <c r="C257" s="149" t="s">
        <v>121</v>
      </c>
      <c r="D257" s="18"/>
      <c r="E257" s="18"/>
      <c r="F257" s="18"/>
      <c r="G257" s="18"/>
      <c r="H257" s="18"/>
      <c r="I257" s="18"/>
      <c r="J257" s="18"/>
      <c r="K257" s="150" t="s">
        <v>8</v>
      </c>
      <c r="L257" s="18"/>
      <c r="M257" s="150">
        <v>531</v>
      </c>
      <c r="N257" s="18"/>
      <c r="O257" s="150">
        <v>37.32</v>
      </c>
      <c r="P257" s="18"/>
      <c r="Q257" s="148">
        <v>7.03</v>
      </c>
      <c r="R257" s="18"/>
    </row>
    <row r="258" spans="1:18" x14ac:dyDescent="0.25">
      <c r="A258" s="149" t="s">
        <v>8</v>
      </c>
      <c r="B258" s="18"/>
      <c r="C258" s="149" t="s">
        <v>122</v>
      </c>
      <c r="D258" s="18"/>
      <c r="E258" s="18"/>
      <c r="F258" s="18"/>
      <c r="G258" s="18"/>
      <c r="H258" s="18"/>
      <c r="I258" s="18"/>
      <c r="J258" s="18"/>
      <c r="K258" s="150" t="s">
        <v>8</v>
      </c>
      <c r="L258" s="18"/>
      <c r="M258" s="150">
        <v>531</v>
      </c>
      <c r="N258" s="18"/>
      <c r="O258" s="150">
        <v>37.32</v>
      </c>
      <c r="P258" s="18"/>
      <c r="Q258" s="148">
        <v>7.03</v>
      </c>
      <c r="R258" s="18"/>
    </row>
    <row r="259" spans="1:18" x14ac:dyDescent="0.25">
      <c r="A259" s="80" t="s">
        <v>8</v>
      </c>
      <c r="B259" s="18"/>
      <c r="C259" s="80" t="s">
        <v>189</v>
      </c>
      <c r="D259" s="18"/>
      <c r="E259" s="80" t="s">
        <v>190</v>
      </c>
      <c r="F259" s="18"/>
      <c r="G259" s="18"/>
      <c r="H259" s="18"/>
      <c r="I259" s="18"/>
      <c r="J259" s="18"/>
      <c r="K259" s="34" t="s">
        <v>8</v>
      </c>
      <c r="L259" s="18"/>
      <c r="M259" s="34">
        <v>133</v>
      </c>
      <c r="N259" s="18"/>
      <c r="O259" s="34">
        <v>37.32</v>
      </c>
      <c r="P259" s="18"/>
      <c r="Q259" s="49">
        <v>28.06</v>
      </c>
      <c r="R259" s="18"/>
    </row>
    <row r="260" spans="1:18" x14ac:dyDescent="0.25">
      <c r="A260" s="80" t="s">
        <v>8</v>
      </c>
      <c r="B260" s="18"/>
      <c r="C260" s="80" t="s">
        <v>278</v>
      </c>
      <c r="D260" s="18"/>
      <c r="E260" s="80" t="s">
        <v>279</v>
      </c>
      <c r="F260" s="18"/>
      <c r="G260" s="18"/>
      <c r="H260" s="18"/>
      <c r="I260" s="18"/>
      <c r="J260" s="18"/>
      <c r="K260" s="34" t="s">
        <v>8</v>
      </c>
      <c r="L260" s="18"/>
      <c r="M260" s="34" t="s">
        <v>8</v>
      </c>
      <c r="N260" s="18"/>
      <c r="O260" s="34">
        <v>37.32</v>
      </c>
      <c r="P260" s="18"/>
      <c r="Q260" s="49" t="s">
        <v>8</v>
      </c>
      <c r="R260" s="18"/>
    </row>
    <row r="261" spans="1:18" x14ac:dyDescent="0.25">
      <c r="A261" s="80" t="s">
        <v>8</v>
      </c>
      <c r="B261" s="18"/>
      <c r="C261" s="80" t="s">
        <v>193</v>
      </c>
      <c r="D261" s="18"/>
      <c r="E261" s="80" t="s">
        <v>194</v>
      </c>
      <c r="F261" s="18"/>
      <c r="G261" s="18"/>
      <c r="H261" s="18"/>
      <c r="I261" s="18"/>
      <c r="J261" s="18"/>
      <c r="K261" s="34" t="s">
        <v>8</v>
      </c>
      <c r="L261" s="18"/>
      <c r="M261" s="34">
        <v>398</v>
      </c>
      <c r="N261" s="18"/>
      <c r="O261" s="34">
        <v>0</v>
      </c>
      <c r="P261" s="18"/>
      <c r="Q261" s="49">
        <v>0</v>
      </c>
      <c r="R261" s="18"/>
    </row>
    <row r="262" spans="1:18" x14ac:dyDescent="0.25">
      <c r="A262" s="149" t="s">
        <v>8</v>
      </c>
      <c r="B262" s="18"/>
      <c r="C262" s="149" t="s">
        <v>129</v>
      </c>
      <c r="D262" s="18"/>
      <c r="E262" s="18"/>
      <c r="F262" s="18"/>
      <c r="G262" s="18"/>
      <c r="H262" s="18"/>
      <c r="I262" s="18"/>
      <c r="J262" s="18"/>
      <c r="K262" s="150" t="s">
        <v>8</v>
      </c>
      <c r="L262" s="18"/>
      <c r="M262" s="150">
        <v>43941</v>
      </c>
      <c r="N262" s="18"/>
      <c r="O262" s="150">
        <v>43785.25</v>
      </c>
      <c r="P262" s="18"/>
      <c r="Q262" s="148">
        <v>99.65</v>
      </c>
      <c r="R262" s="18"/>
    </row>
    <row r="263" spans="1:18" x14ac:dyDescent="0.25">
      <c r="A263" s="149" t="s">
        <v>8</v>
      </c>
      <c r="B263" s="18"/>
      <c r="C263" s="149" t="s">
        <v>130</v>
      </c>
      <c r="D263" s="18"/>
      <c r="E263" s="18"/>
      <c r="F263" s="18"/>
      <c r="G263" s="18"/>
      <c r="H263" s="18"/>
      <c r="I263" s="18"/>
      <c r="J263" s="18"/>
      <c r="K263" s="150" t="s">
        <v>8</v>
      </c>
      <c r="L263" s="18"/>
      <c r="M263" s="150">
        <v>6636</v>
      </c>
      <c r="N263" s="18"/>
      <c r="O263" s="150">
        <v>6636</v>
      </c>
      <c r="P263" s="18"/>
      <c r="Q263" s="148">
        <v>100</v>
      </c>
      <c r="R263" s="18"/>
    </row>
    <row r="264" spans="1:18" x14ac:dyDescent="0.25">
      <c r="A264" s="80" t="s">
        <v>8</v>
      </c>
      <c r="B264" s="18"/>
      <c r="C264" s="80" t="s">
        <v>193</v>
      </c>
      <c r="D264" s="18"/>
      <c r="E264" s="80" t="s">
        <v>194</v>
      </c>
      <c r="F264" s="18"/>
      <c r="G264" s="18"/>
      <c r="H264" s="18"/>
      <c r="I264" s="18"/>
      <c r="J264" s="18"/>
      <c r="K264" s="34" t="s">
        <v>8</v>
      </c>
      <c r="L264" s="18"/>
      <c r="M264" s="34">
        <v>6636</v>
      </c>
      <c r="N264" s="18"/>
      <c r="O264" s="34">
        <v>6636</v>
      </c>
      <c r="P264" s="18"/>
      <c r="Q264" s="49">
        <v>100</v>
      </c>
      <c r="R264" s="18"/>
    </row>
    <row r="265" spans="1:18" x14ac:dyDescent="0.25">
      <c r="A265" s="80" t="s">
        <v>8</v>
      </c>
      <c r="B265" s="18"/>
      <c r="C265" s="80" t="s">
        <v>314</v>
      </c>
      <c r="D265" s="18"/>
      <c r="E265" s="80" t="s">
        <v>315</v>
      </c>
      <c r="F265" s="18"/>
      <c r="G265" s="18"/>
      <c r="H265" s="18"/>
      <c r="I265" s="18"/>
      <c r="J265" s="18"/>
      <c r="K265" s="34" t="s">
        <v>8</v>
      </c>
      <c r="L265" s="18"/>
      <c r="M265" s="34" t="s">
        <v>8</v>
      </c>
      <c r="N265" s="18"/>
      <c r="O265" s="34">
        <v>6636</v>
      </c>
      <c r="P265" s="18"/>
      <c r="Q265" s="49" t="s">
        <v>8</v>
      </c>
      <c r="R265" s="18"/>
    </row>
    <row r="266" spans="1:18" x14ac:dyDescent="0.25">
      <c r="A266" s="149" t="s">
        <v>8</v>
      </c>
      <c r="B266" s="18"/>
      <c r="C266" s="149" t="s">
        <v>131</v>
      </c>
      <c r="D266" s="18"/>
      <c r="E266" s="18"/>
      <c r="F266" s="18"/>
      <c r="G266" s="18"/>
      <c r="H266" s="18"/>
      <c r="I266" s="18"/>
      <c r="J266" s="18"/>
      <c r="K266" s="150" t="s">
        <v>8</v>
      </c>
      <c r="L266" s="18"/>
      <c r="M266" s="150">
        <v>30480</v>
      </c>
      <c r="N266" s="18"/>
      <c r="O266" s="150">
        <v>30479.25</v>
      </c>
      <c r="P266" s="18"/>
      <c r="Q266" s="148">
        <v>100</v>
      </c>
      <c r="R266" s="18"/>
    </row>
    <row r="267" spans="1:18" x14ac:dyDescent="0.25">
      <c r="A267" s="80" t="s">
        <v>8</v>
      </c>
      <c r="B267" s="18"/>
      <c r="C267" s="80" t="s">
        <v>193</v>
      </c>
      <c r="D267" s="18"/>
      <c r="E267" s="80" t="s">
        <v>194</v>
      </c>
      <c r="F267" s="18"/>
      <c r="G267" s="18"/>
      <c r="H267" s="18"/>
      <c r="I267" s="18"/>
      <c r="J267" s="18"/>
      <c r="K267" s="34" t="s">
        <v>8</v>
      </c>
      <c r="L267" s="18"/>
      <c r="M267" s="34">
        <v>30480</v>
      </c>
      <c r="N267" s="18"/>
      <c r="O267" s="34">
        <v>30479.25</v>
      </c>
      <c r="P267" s="18"/>
      <c r="Q267" s="49">
        <v>100</v>
      </c>
      <c r="R267" s="18"/>
    </row>
    <row r="268" spans="1:18" x14ac:dyDescent="0.25">
      <c r="A268" s="80" t="s">
        <v>8</v>
      </c>
      <c r="B268" s="18"/>
      <c r="C268" s="80" t="s">
        <v>314</v>
      </c>
      <c r="D268" s="18"/>
      <c r="E268" s="80" t="s">
        <v>315</v>
      </c>
      <c r="F268" s="18"/>
      <c r="G268" s="18"/>
      <c r="H268" s="18"/>
      <c r="I268" s="18"/>
      <c r="J268" s="18"/>
      <c r="K268" s="34" t="s">
        <v>8</v>
      </c>
      <c r="L268" s="18"/>
      <c r="M268" s="34" t="s">
        <v>8</v>
      </c>
      <c r="N268" s="18"/>
      <c r="O268" s="34">
        <v>30479.25</v>
      </c>
      <c r="P268" s="18"/>
      <c r="Q268" s="49" t="s">
        <v>8</v>
      </c>
      <c r="R268" s="18"/>
    </row>
    <row r="269" spans="1:18" x14ac:dyDescent="0.25">
      <c r="A269" s="149" t="s">
        <v>8</v>
      </c>
      <c r="B269" s="18"/>
      <c r="C269" s="149" t="s">
        <v>132</v>
      </c>
      <c r="D269" s="18"/>
      <c r="E269" s="18"/>
      <c r="F269" s="18"/>
      <c r="G269" s="18"/>
      <c r="H269" s="18"/>
      <c r="I269" s="18"/>
      <c r="J269" s="18"/>
      <c r="K269" s="150" t="s">
        <v>8</v>
      </c>
      <c r="L269" s="18"/>
      <c r="M269" s="150">
        <v>2179</v>
      </c>
      <c r="N269" s="18"/>
      <c r="O269" s="150">
        <v>2024</v>
      </c>
      <c r="P269" s="18"/>
      <c r="Q269" s="148">
        <v>92.89</v>
      </c>
      <c r="R269" s="18"/>
    </row>
    <row r="270" spans="1:18" x14ac:dyDescent="0.25">
      <c r="A270" s="80" t="s">
        <v>8</v>
      </c>
      <c r="B270" s="18"/>
      <c r="C270" s="80" t="s">
        <v>193</v>
      </c>
      <c r="D270" s="18"/>
      <c r="E270" s="80" t="s">
        <v>194</v>
      </c>
      <c r="F270" s="18"/>
      <c r="G270" s="18"/>
      <c r="H270" s="18"/>
      <c r="I270" s="18"/>
      <c r="J270" s="18"/>
      <c r="K270" s="34" t="s">
        <v>8</v>
      </c>
      <c r="L270" s="18"/>
      <c r="M270" s="34">
        <v>2179</v>
      </c>
      <c r="N270" s="18"/>
      <c r="O270" s="34">
        <v>2024</v>
      </c>
      <c r="P270" s="18"/>
      <c r="Q270" s="49">
        <v>92.89</v>
      </c>
      <c r="R270" s="18"/>
    </row>
    <row r="271" spans="1:18" x14ac:dyDescent="0.25">
      <c r="A271" s="80" t="s">
        <v>8</v>
      </c>
      <c r="B271" s="18"/>
      <c r="C271" s="80" t="s">
        <v>314</v>
      </c>
      <c r="D271" s="18"/>
      <c r="E271" s="80" t="s">
        <v>315</v>
      </c>
      <c r="F271" s="18"/>
      <c r="G271" s="18"/>
      <c r="H271" s="18"/>
      <c r="I271" s="18"/>
      <c r="J271" s="18"/>
      <c r="K271" s="34" t="s">
        <v>8</v>
      </c>
      <c r="L271" s="18"/>
      <c r="M271" s="34" t="s">
        <v>8</v>
      </c>
      <c r="N271" s="18"/>
      <c r="O271" s="34">
        <v>2024</v>
      </c>
      <c r="P271" s="18"/>
      <c r="Q271" s="49" t="s">
        <v>8</v>
      </c>
      <c r="R271" s="18"/>
    </row>
    <row r="272" spans="1:18" x14ac:dyDescent="0.25">
      <c r="A272" s="149" t="s">
        <v>8</v>
      </c>
      <c r="B272" s="18"/>
      <c r="C272" s="149" t="s">
        <v>133</v>
      </c>
      <c r="D272" s="18"/>
      <c r="E272" s="18"/>
      <c r="F272" s="18"/>
      <c r="G272" s="18"/>
      <c r="H272" s="18"/>
      <c r="I272" s="18"/>
      <c r="J272" s="18"/>
      <c r="K272" s="150" t="s">
        <v>8</v>
      </c>
      <c r="L272" s="18"/>
      <c r="M272" s="150">
        <v>4646</v>
      </c>
      <c r="N272" s="18"/>
      <c r="O272" s="150">
        <v>4646</v>
      </c>
      <c r="P272" s="18"/>
      <c r="Q272" s="148">
        <v>100</v>
      </c>
      <c r="R272" s="18"/>
    </row>
    <row r="273" spans="1:18" x14ac:dyDescent="0.25">
      <c r="A273" s="80" t="s">
        <v>8</v>
      </c>
      <c r="B273" s="18"/>
      <c r="C273" s="80" t="s">
        <v>193</v>
      </c>
      <c r="D273" s="18"/>
      <c r="E273" s="80" t="s">
        <v>194</v>
      </c>
      <c r="F273" s="18"/>
      <c r="G273" s="18"/>
      <c r="H273" s="18"/>
      <c r="I273" s="18"/>
      <c r="J273" s="18"/>
      <c r="K273" s="34" t="s">
        <v>8</v>
      </c>
      <c r="L273" s="18"/>
      <c r="M273" s="34">
        <v>4646</v>
      </c>
      <c r="N273" s="18"/>
      <c r="O273" s="34">
        <v>4646</v>
      </c>
      <c r="P273" s="18"/>
      <c r="Q273" s="49">
        <v>100</v>
      </c>
      <c r="R273" s="18"/>
    </row>
    <row r="274" spans="1:18" x14ac:dyDescent="0.25">
      <c r="A274" s="80" t="s">
        <v>8</v>
      </c>
      <c r="B274" s="18"/>
      <c r="C274" s="80" t="s">
        <v>314</v>
      </c>
      <c r="D274" s="18"/>
      <c r="E274" s="80" t="s">
        <v>315</v>
      </c>
      <c r="F274" s="18"/>
      <c r="G274" s="18"/>
      <c r="H274" s="18"/>
      <c r="I274" s="18"/>
      <c r="J274" s="18"/>
      <c r="K274" s="34" t="s">
        <v>8</v>
      </c>
      <c r="L274" s="18"/>
      <c r="M274" s="34" t="s">
        <v>8</v>
      </c>
      <c r="N274" s="18"/>
      <c r="O274" s="34">
        <v>4646</v>
      </c>
      <c r="P274" s="18"/>
      <c r="Q274" s="49" t="s">
        <v>8</v>
      </c>
      <c r="R274" s="18"/>
    </row>
    <row r="275" spans="1:18" x14ac:dyDescent="0.25">
      <c r="A275" s="153"/>
      <c r="B275" s="18"/>
      <c r="C275" s="153" t="s">
        <v>316</v>
      </c>
      <c r="D275" s="18"/>
      <c r="E275" s="153" t="s">
        <v>317</v>
      </c>
      <c r="F275" s="18"/>
      <c r="G275" s="18"/>
      <c r="H275" s="18"/>
      <c r="I275" s="18"/>
      <c r="J275" s="18"/>
      <c r="K275" s="151" t="s">
        <v>8</v>
      </c>
      <c r="L275" s="18"/>
      <c r="M275" s="151">
        <v>2500</v>
      </c>
      <c r="N275" s="18"/>
      <c r="O275" s="151">
        <v>2500</v>
      </c>
      <c r="P275" s="18"/>
      <c r="Q275" s="152">
        <v>100</v>
      </c>
      <c r="R275" s="18"/>
    </row>
    <row r="276" spans="1:18" x14ac:dyDescent="0.25">
      <c r="A276" s="149" t="s">
        <v>8</v>
      </c>
      <c r="B276" s="18"/>
      <c r="C276" s="149" t="s">
        <v>124</v>
      </c>
      <c r="D276" s="18"/>
      <c r="E276" s="18"/>
      <c r="F276" s="18"/>
      <c r="G276" s="18"/>
      <c r="H276" s="18"/>
      <c r="I276" s="18"/>
      <c r="J276" s="18"/>
      <c r="K276" s="150" t="s">
        <v>8</v>
      </c>
      <c r="L276" s="18"/>
      <c r="M276" s="150">
        <v>2500</v>
      </c>
      <c r="N276" s="18"/>
      <c r="O276" s="150">
        <v>2500</v>
      </c>
      <c r="P276" s="18"/>
      <c r="Q276" s="148">
        <v>100</v>
      </c>
      <c r="R276" s="18"/>
    </row>
    <row r="277" spans="1:18" x14ac:dyDescent="0.25">
      <c r="A277" s="149" t="s">
        <v>8</v>
      </c>
      <c r="B277" s="18"/>
      <c r="C277" s="149" t="s">
        <v>125</v>
      </c>
      <c r="D277" s="18"/>
      <c r="E277" s="18"/>
      <c r="F277" s="18"/>
      <c r="G277" s="18"/>
      <c r="H277" s="18"/>
      <c r="I277" s="18"/>
      <c r="J277" s="18"/>
      <c r="K277" s="150" t="s">
        <v>8</v>
      </c>
      <c r="L277" s="18"/>
      <c r="M277" s="150">
        <v>2500</v>
      </c>
      <c r="N277" s="18"/>
      <c r="O277" s="150">
        <v>2500</v>
      </c>
      <c r="P277" s="18"/>
      <c r="Q277" s="148">
        <v>100</v>
      </c>
      <c r="R277" s="18"/>
    </row>
    <row r="278" spans="1:18" x14ac:dyDescent="0.25">
      <c r="A278" s="80" t="s">
        <v>8</v>
      </c>
      <c r="B278" s="18"/>
      <c r="C278" s="80" t="s">
        <v>199</v>
      </c>
      <c r="D278" s="18"/>
      <c r="E278" s="80" t="s">
        <v>200</v>
      </c>
      <c r="F278" s="18"/>
      <c r="G278" s="18"/>
      <c r="H278" s="18"/>
      <c r="I278" s="18"/>
      <c r="J278" s="18"/>
      <c r="K278" s="34" t="s">
        <v>8</v>
      </c>
      <c r="L278" s="18"/>
      <c r="M278" s="34">
        <v>2500</v>
      </c>
      <c r="N278" s="18"/>
      <c r="O278" s="34">
        <v>2500</v>
      </c>
      <c r="P278" s="18"/>
      <c r="Q278" s="49">
        <v>100</v>
      </c>
      <c r="R278" s="18"/>
    </row>
    <row r="279" spans="1:18" x14ac:dyDescent="0.25">
      <c r="A279" s="80" t="s">
        <v>8</v>
      </c>
      <c r="B279" s="18"/>
      <c r="C279" s="80" t="s">
        <v>234</v>
      </c>
      <c r="D279" s="18"/>
      <c r="E279" s="80" t="s">
        <v>235</v>
      </c>
      <c r="F279" s="18"/>
      <c r="G279" s="18"/>
      <c r="H279" s="18"/>
      <c r="I279" s="18"/>
      <c r="J279" s="18"/>
      <c r="K279" s="34" t="s">
        <v>8</v>
      </c>
      <c r="L279" s="18"/>
      <c r="M279" s="34" t="s">
        <v>8</v>
      </c>
      <c r="N279" s="18"/>
      <c r="O279" s="34">
        <v>2500</v>
      </c>
      <c r="P279" s="18"/>
      <c r="Q279" s="49" t="s">
        <v>8</v>
      </c>
      <c r="R279" s="18"/>
    </row>
    <row r="280" spans="1:18" x14ac:dyDescent="0.25">
      <c r="A280" s="153"/>
      <c r="B280" s="18"/>
      <c r="C280" s="153" t="s">
        <v>318</v>
      </c>
      <c r="D280" s="18"/>
      <c r="E280" s="153" t="s">
        <v>208</v>
      </c>
      <c r="F280" s="18"/>
      <c r="G280" s="18"/>
      <c r="H280" s="18"/>
      <c r="I280" s="18"/>
      <c r="J280" s="18"/>
      <c r="K280" s="151" t="s">
        <v>8</v>
      </c>
      <c r="L280" s="18"/>
      <c r="M280" s="151">
        <v>48575</v>
      </c>
      <c r="N280" s="18"/>
      <c r="O280" s="151">
        <v>48573.04</v>
      </c>
      <c r="P280" s="18"/>
      <c r="Q280" s="152">
        <v>100</v>
      </c>
      <c r="R280" s="18"/>
    </row>
    <row r="281" spans="1:18" x14ac:dyDescent="0.25">
      <c r="A281" s="149" t="s">
        <v>8</v>
      </c>
      <c r="B281" s="18"/>
      <c r="C281" s="149" t="s">
        <v>124</v>
      </c>
      <c r="D281" s="18"/>
      <c r="E281" s="18"/>
      <c r="F281" s="18"/>
      <c r="G281" s="18"/>
      <c r="H281" s="18"/>
      <c r="I281" s="18"/>
      <c r="J281" s="18"/>
      <c r="K281" s="150" t="s">
        <v>8</v>
      </c>
      <c r="L281" s="18"/>
      <c r="M281" s="150">
        <v>15772</v>
      </c>
      <c r="N281" s="18"/>
      <c r="O281" s="150">
        <v>15771.67</v>
      </c>
      <c r="P281" s="18"/>
      <c r="Q281" s="148">
        <v>100</v>
      </c>
      <c r="R281" s="18"/>
    </row>
    <row r="282" spans="1:18" x14ac:dyDescent="0.25">
      <c r="A282" s="149" t="s">
        <v>8</v>
      </c>
      <c r="B282" s="18"/>
      <c r="C282" s="149" t="s">
        <v>125</v>
      </c>
      <c r="D282" s="18"/>
      <c r="E282" s="18"/>
      <c r="F282" s="18"/>
      <c r="G282" s="18"/>
      <c r="H282" s="18"/>
      <c r="I282" s="18"/>
      <c r="J282" s="18"/>
      <c r="K282" s="150" t="s">
        <v>8</v>
      </c>
      <c r="L282" s="18"/>
      <c r="M282" s="150">
        <v>15772</v>
      </c>
      <c r="N282" s="18"/>
      <c r="O282" s="150">
        <v>15771.67</v>
      </c>
      <c r="P282" s="18"/>
      <c r="Q282" s="148">
        <v>100</v>
      </c>
      <c r="R282" s="18"/>
    </row>
    <row r="283" spans="1:18" x14ac:dyDescent="0.25">
      <c r="A283" s="80" t="s">
        <v>8</v>
      </c>
      <c r="B283" s="18"/>
      <c r="C283" s="80" t="s">
        <v>209</v>
      </c>
      <c r="D283" s="18"/>
      <c r="E283" s="80" t="s">
        <v>210</v>
      </c>
      <c r="F283" s="18"/>
      <c r="G283" s="18"/>
      <c r="H283" s="18"/>
      <c r="I283" s="18"/>
      <c r="J283" s="18"/>
      <c r="K283" s="34" t="s">
        <v>8</v>
      </c>
      <c r="L283" s="18"/>
      <c r="M283" s="34">
        <v>15772</v>
      </c>
      <c r="N283" s="18"/>
      <c r="O283" s="34">
        <v>15771.67</v>
      </c>
      <c r="P283" s="18"/>
      <c r="Q283" s="49">
        <v>100</v>
      </c>
      <c r="R283" s="18"/>
    </row>
    <row r="284" spans="1:18" x14ac:dyDescent="0.25">
      <c r="A284" s="80" t="s">
        <v>8</v>
      </c>
      <c r="B284" s="18"/>
      <c r="C284" s="80" t="s">
        <v>299</v>
      </c>
      <c r="D284" s="18"/>
      <c r="E284" s="80" t="s">
        <v>300</v>
      </c>
      <c r="F284" s="18"/>
      <c r="G284" s="18"/>
      <c r="H284" s="18"/>
      <c r="I284" s="18"/>
      <c r="J284" s="18"/>
      <c r="K284" s="34" t="s">
        <v>8</v>
      </c>
      <c r="L284" s="18"/>
      <c r="M284" s="34" t="s">
        <v>8</v>
      </c>
      <c r="N284" s="18"/>
      <c r="O284" s="34">
        <v>15771.67</v>
      </c>
      <c r="P284" s="18"/>
      <c r="Q284" s="49" t="s">
        <v>8</v>
      </c>
      <c r="R284" s="18"/>
    </row>
    <row r="285" spans="1:18" x14ac:dyDescent="0.25">
      <c r="A285" s="149" t="s">
        <v>8</v>
      </c>
      <c r="B285" s="18"/>
      <c r="C285" s="149" t="s">
        <v>113</v>
      </c>
      <c r="D285" s="18"/>
      <c r="E285" s="18"/>
      <c r="F285" s="18"/>
      <c r="G285" s="18"/>
      <c r="H285" s="18"/>
      <c r="I285" s="18"/>
      <c r="J285" s="18"/>
      <c r="K285" s="150" t="s">
        <v>8</v>
      </c>
      <c r="L285" s="18"/>
      <c r="M285" s="150">
        <v>32803</v>
      </c>
      <c r="N285" s="18"/>
      <c r="O285" s="150">
        <v>32801.370000000003</v>
      </c>
      <c r="P285" s="18"/>
      <c r="Q285" s="148">
        <v>100</v>
      </c>
      <c r="R285" s="18"/>
    </row>
    <row r="286" spans="1:18" x14ac:dyDescent="0.25">
      <c r="A286" s="149" t="s">
        <v>8</v>
      </c>
      <c r="B286" s="18"/>
      <c r="C286" s="149" t="s">
        <v>126</v>
      </c>
      <c r="D286" s="18"/>
      <c r="E286" s="18"/>
      <c r="F286" s="18"/>
      <c r="G286" s="18"/>
      <c r="H286" s="18"/>
      <c r="I286" s="18"/>
      <c r="J286" s="18"/>
      <c r="K286" s="150" t="s">
        <v>8</v>
      </c>
      <c r="L286" s="18"/>
      <c r="M286" s="150">
        <v>4921</v>
      </c>
      <c r="N286" s="18"/>
      <c r="O286" s="150">
        <v>4920.45</v>
      </c>
      <c r="P286" s="18"/>
      <c r="Q286" s="148">
        <v>99.99</v>
      </c>
      <c r="R286" s="18"/>
    </row>
    <row r="287" spans="1:18" x14ac:dyDescent="0.25">
      <c r="A287" s="80" t="s">
        <v>8</v>
      </c>
      <c r="B287" s="18"/>
      <c r="C287" s="80" t="s">
        <v>209</v>
      </c>
      <c r="D287" s="18"/>
      <c r="E287" s="80" t="s">
        <v>210</v>
      </c>
      <c r="F287" s="18"/>
      <c r="G287" s="18"/>
      <c r="H287" s="18"/>
      <c r="I287" s="18"/>
      <c r="J287" s="18"/>
      <c r="K287" s="34" t="s">
        <v>8</v>
      </c>
      <c r="L287" s="18"/>
      <c r="M287" s="34">
        <v>4921</v>
      </c>
      <c r="N287" s="18"/>
      <c r="O287" s="34">
        <v>4920.45</v>
      </c>
      <c r="P287" s="18"/>
      <c r="Q287" s="49">
        <v>99.99</v>
      </c>
      <c r="R287" s="18"/>
    </row>
    <row r="288" spans="1:18" x14ac:dyDescent="0.25">
      <c r="A288" s="80" t="s">
        <v>8</v>
      </c>
      <c r="B288" s="18"/>
      <c r="C288" s="80" t="s">
        <v>299</v>
      </c>
      <c r="D288" s="18"/>
      <c r="E288" s="80" t="s">
        <v>300</v>
      </c>
      <c r="F288" s="18"/>
      <c r="G288" s="18"/>
      <c r="H288" s="18"/>
      <c r="I288" s="18"/>
      <c r="J288" s="18"/>
      <c r="K288" s="34" t="s">
        <v>8</v>
      </c>
      <c r="L288" s="18"/>
      <c r="M288" s="34" t="s">
        <v>8</v>
      </c>
      <c r="N288" s="18"/>
      <c r="O288" s="34">
        <v>4920.45</v>
      </c>
      <c r="P288" s="18"/>
      <c r="Q288" s="49" t="s">
        <v>8</v>
      </c>
      <c r="R288" s="18"/>
    </row>
    <row r="289" spans="1:18" x14ac:dyDescent="0.25">
      <c r="A289" s="149" t="s">
        <v>8</v>
      </c>
      <c r="B289" s="18"/>
      <c r="C289" s="149" t="s">
        <v>128</v>
      </c>
      <c r="D289" s="18"/>
      <c r="E289" s="18"/>
      <c r="F289" s="18"/>
      <c r="G289" s="18"/>
      <c r="H289" s="18"/>
      <c r="I289" s="18"/>
      <c r="J289" s="18"/>
      <c r="K289" s="150" t="s">
        <v>8</v>
      </c>
      <c r="L289" s="18"/>
      <c r="M289" s="150">
        <v>27882</v>
      </c>
      <c r="N289" s="18"/>
      <c r="O289" s="150">
        <v>27880.92</v>
      </c>
      <c r="P289" s="18"/>
      <c r="Q289" s="148">
        <v>100</v>
      </c>
      <c r="R289" s="18"/>
    </row>
    <row r="290" spans="1:18" x14ac:dyDescent="0.25">
      <c r="A290" s="80" t="s">
        <v>8</v>
      </c>
      <c r="B290" s="18"/>
      <c r="C290" s="80" t="s">
        <v>209</v>
      </c>
      <c r="D290" s="18"/>
      <c r="E290" s="80" t="s">
        <v>210</v>
      </c>
      <c r="F290" s="18"/>
      <c r="G290" s="18"/>
      <c r="H290" s="18"/>
      <c r="I290" s="18"/>
      <c r="J290" s="18"/>
      <c r="K290" s="34" t="s">
        <v>8</v>
      </c>
      <c r="L290" s="18"/>
      <c r="M290" s="34">
        <v>23624</v>
      </c>
      <c r="N290" s="18"/>
      <c r="O290" s="34">
        <v>23623.040000000001</v>
      </c>
      <c r="P290" s="18"/>
      <c r="Q290" s="49">
        <v>100</v>
      </c>
      <c r="R290" s="18"/>
    </row>
    <row r="291" spans="1:18" x14ac:dyDescent="0.25">
      <c r="A291" s="80" t="s">
        <v>8</v>
      </c>
      <c r="B291" s="18"/>
      <c r="C291" s="80" t="s">
        <v>299</v>
      </c>
      <c r="D291" s="18"/>
      <c r="E291" s="80" t="s">
        <v>300</v>
      </c>
      <c r="F291" s="18"/>
      <c r="G291" s="18"/>
      <c r="H291" s="18"/>
      <c r="I291" s="18"/>
      <c r="J291" s="18"/>
      <c r="K291" s="34" t="s">
        <v>8</v>
      </c>
      <c r="L291" s="18"/>
      <c r="M291" s="34" t="s">
        <v>8</v>
      </c>
      <c r="N291" s="18"/>
      <c r="O291" s="34">
        <v>14949.71</v>
      </c>
      <c r="P291" s="18"/>
      <c r="Q291" s="49" t="s">
        <v>8</v>
      </c>
      <c r="R291" s="18"/>
    </row>
    <row r="292" spans="1:18" x14ac:dyDescent="0.25">
      <c r="A292" s="80" t="s">
        <v>8</v>
      </c>
      <c r="B292" s="18"/>
      <c r="C292" s="80" t="s">
        <v>305</v>
      </c>
      <c r="D292" s="18"/>
      <c r="E292" s="80" t="s">
        <v>306</v>
      </c>
      <c r="F292" s="18"/>
      <c r="G292" s="18"/>
      <c r="H292" s="18"/>
      <c r="I292" s="18"/>
      <c r="J292" s="18"/>
      <c r="K292" s="34" t="s">
        <v>8</v>
      </c>
      <c r="L292" s="18"/>
      <c r="M292" s="34" t="s">
        <v>8</v>
      </c>
      <c r="N292" s="18"/>
      <c r="O292" s="34">
        <v>3000</v>
      </c>
      <c r="P292" s="18"/>
      <c r="Q292" s="49" t="s">
        <v>8</v>
      </c>
      <c r="R292" s="18"/>
    </row>
    <row r="293" spans="1:18" x14ac:dyDescent="0.25">
      <c r="A293" s="80" t="s">
        <v>8</v>
      </c>
      <c r="B293" s="18"/>
      <c r="C293" s="80" t="s">
        <v>307</v>
      </c>
      <c r="D293" s="18"/>
      <c r="E293" s="80" t="s">
        <v>308</v>
      </c>
      <c r="F293" s="18"/>
      <c r="G293" s="18"/>
      <c r="H293" s="18"/>
      <c r="I293" s="18"/>
      <c r="J293" s="18"/>
      <c r="K293" s="34" t="s">
        <v>8</v>
      </c>
      <c r="L293" s="18"/>
      <c r="M293" s="34" t="s">
        <v>8</v>
      </c>
      <c r="N293" s="18"/>
      <c r="O293" s="34">
        <v>5673.33</v>
      </c>
      <c r="P293" s="18"/>
      <c r="Q293" s="49" t="s">
        <v>8</v>
      </c>
      <c r="R293" s="18"/>
    </row>
    <row r="294" spans="1:18" x14ac:dyDescent="0.25">
      <c r="A294" s="80" t="s">
        <v>8</v>
      </c>
      <c r="B294" s="18"/>
      <c r="C294" s="80" t="s">
        <v>189</v>
      </c>
      <c r="D294" s="18"/>
      <c r="E294" s="80" t="s">
        <v>190</v>
      </c>
      <c r="F294" s="18"/>
      <c r="G294" s="18"/>
      <c r="H294" s="18"/>
      <c r="I294" s="18"/>
      <c r="J294" s="18"/>
      <c r="K294" s="34" t="s">
        <v>8</v>
      </c>
      <c r="L294" s="18"/>
      <c r="M294" s="34">
        <v>4258</v>
      </c>
      <c r="N294" s="18"/>
      <c r="O294" s="34">
        <v>4257.88</v>
      </c>
      <c r="P294" s="18"/>
      <c r="Q294" s="49">
        <v>100</v>
      </c>
      <c r="R294" s="18"/>
    </row>
    <row r="295" spans="1:18" x14ac:dyDescent="0.25">
      <c r="A295" s="80" t="s">
        <v>8</v>
      </c>
      <c r="B295" s="18"/>
      <c r="C295" s="80" t="s">
        <v>250</v>
      </c>
      <c r="D295" s="18"/>
      <c r="E295" s="80" t="s">
        <v>251</v>
      </c>
      <c r="F295" s="18"/>
      <c r="G295" s="18"/>
      <c r="H295" s="18"/>
      <c r="I295" s="18"/>
      <c r="J295" s="18"/>
      <c r="K295" s="34" t="s">
        <v>8</v>
      </c>
      <c r="L295" s="18"/>
      <c r="M295" s="34" t="s">
        <v>8</v>
      </c>
      <c r="N295" s="18"/>
      <c r="O295" s="34">
        <v>26.55</v>
      </c>
      <c r="P295" s="18"/>
      <c r="Q295" s="49" t="s">
        <v>8</v>
      </c>
      <c r="R295" s="18"/>
    </row>
    <row r="296" spans="1:18" x14ac:dyDescent="0.25">
      <c r="A296" s="80" t="s">
        <v>8</v>
      </c>
      <c r="B296" s="18"/>
      <c r="C296" s="80" t="s">
        <v>309</v>
      </c>
      <c r="D296" s="18"/>
      <c r="E296" s="80" t="s">
        <v>310</v>
      </c>
      <c r="F296" s="18"/>
      <c r="G296" s="18"/>
      <c r="H296" s="18"/>
      <c r="I296" s="18"/>
      <c r="J296" s="18"/>
      <c r="K296" s="34" t="s">
        <v>8</v>
      </c>
      <c r="L296" s="18"/>
      <c r="M296" s="34" t="s">
        <v>8</v>
      </c>
      <c r="N296" s="18"/>
      <c r="O296" s="34">
        <v>4231.33</v>
      </c>
      <c r="P296" s="18"/>
      <c r="Q296" s="49" t="s">
        <v>8</v>
      </c>
      <c r="R296" s="18"/>
    </row>
    <row r="297" spans="1:18" x14ac:dyDescent="0.25">
      <c r="A297" s="153"/>
      <c r="B297" s="18"/>
      <c r="C297" s="153" t="s">
        <v>319</v>
      </c>
      <c r="D297" s="18"/>
      <c r="E297" s="153" t="s">
        <v>320</v>
      </c>
      <c r="F297" s="18"/>
      <c r="G297" s="18"/>
      <c r="H297" s="18"/>
      <c r="I297" s="18"/>
      <c r="J297" s="18"/>
      <c r="K297" s="151" t="s">
        <v>8</v>
      </c>
      <c r="L297" s="18"/>
      <c r="M297" s="151">
        <v>33570</v>
      </c>
      <c r="N297" s="18"/>
      <c r="O297" s="151">
        <v>29717.919999999998</v>
      </c>
      <c r="P297" s="18"/>
      <c r="Q297" s="152">
        <v>88.53</v>
      </c>
      <c r="R297" s="18"/>
    </row>
    <row r="298" spans="1:18" x14ac:dyDescent="0.25">
      <c r="A298" s="149" t="s">
        <v>8</v>
      </c>
      <c r="B298" s="18"/>
      <c r="C298" s="149" t="s">
        <v>124</v>
      </c>
      <c r="D298" s="18"/>
      <c r="E298" s="18"/>
      <c r="F298" s="18"/>
      <c r="G298" s="18"/>
      <c r="H298" s="18"/>
      <c r="I298" s="18"/>
      <c r="J298" s="18"/>
      <c r="K298" s="150" t="s">
        <v>8</v>
      </c>
      <c r="L298" s="18"/>
      <c r="M298" s="150">
        <v>11312</v>
      </c>
      <c r="N298" s="18"/>
      <c r="O298" s="150">
        <v>10014.94</v>
      </c>
      <c r="P298" s="18"/>
      <c r="Q298" s="148">
        <v>88.53</v>
      </c>
      <c r="R298" s="18"/>
    </row>
    <row r="299" spans="1:18" x14ac:dyDescent="0.25">
      <c r="A299" s="149" t="s">
        <v>8</v>
      </c>
      <c r="B299" s="18"/>
      <c r="C299" s="149" t="s">
        <v>125</v>
      </c>
      <c r="D299" s="18"/>
      <c r="E299" s="18"/>
      <c r="F299" s="18"/>
      <c r="G299" s="18"/>
      <c r="H299" s="18"/>
      <c r="I299" s="18"/>
      <c r="J299" s="18"/>
      <c r="K299" s="150" t="s">
        <v>8</v>
      </c>
      <c r="L299" s="18"/>
      <c r="M299" s="150">
        <v>11312</v>
      </c>
      <c r="N299" s="18"/>
      <c r="O299" s="150">
        <v>10014.94</v>
      </c>
      <c r="P299" s="18"/>
      <c r="Q299" s="148">
        <v>88.53</v>
      </c>
      <c r="R299" s="18"/>
    </row>
    <row r="300" spans="1:18" x14ac:dyDescent="0.25">
      <c r="A300" s="80" t="s">
        <v>8</v>
      </c>
      <c r="B300" s="18"/>
      <c r="C300" s="80" t="s">
        <v>209</v>
      </c>
      <c r="D300" s="18"/>
      <c r="E300" s="80" t="s">
        <v>210</v>
      </c>
      <c r="F300" s="18"/>
      <c r="G300" s="18"/>
      <c r="H300" s="18"/>
      <c r="I300" s="18"/>
      <c r="J300" s="18"/>
      <c r="K300" s="34" t="s">
        <v>8</v>
      </c>
      <c r="L300" s="18"/>
      <c r="M300" s="34">
        <v>11312</v>
      </c>
      <c r="N300" s="18"/>
      <c r="O300" s="34">
        <v>10014.94</v>
      </c>
      <c r="P300" s="18"/>
      <c r="Q300" s="49">
        <v>88.53</v>
      </c>
      <c r="R300" s="18"/>
    </row>
    <row r="301" spans="1:18" x14ac:dyDescent="0.25">
      <c r="A301" s="80" t="s">
        <v>8</v>
      </c>
      <c r="B301" s="18"/>
      <c r="C301" s="80" t="s">
        <v>299</v>
      </c>
      <c r="D301" s="18"/>
      <c r="E301" s="80" t="s">
        <v>300</v>
      </c>
      <c r="F301" s="18"/>
      <c r="G301" s="18"/>
      <c r="H301" s="18"/>
      <c r="I301" s="18"/>
      <c r="J301" s="18"/>
      <c r="K301" s="34" t="s">
        <v>8</v>
      </c>
      <c r="L301" s="18"/>
      <c r="M301" s="34" t="s">
        <v>8</v>
      </c>
      <c r="N301" s="18"/>
      <c r="O301" s="34">
        <v>9314.94</v>
      </c>
      <c r="P301" s="18"/>
      <c r="Q301" s="49" t="s">
        <v>8</v>
      </c>
      <c r="R301" s="18"/>
    </row>
    <row r="302" spans="1:18" x14ac:dyDescent="0.25">
      <c r="A302" s="80" t="s">
        <v>8</v>
      </c>
      <c r="B302" s="18"/>
      <c r="C302" s="80" t="s">
        <v>305</v>
      </c>
      <c r="D302" s="18"/>
      <c r="E302" s="80" t="s">
        <v>306</v>
      </c>
      <c r="F302" s="18"/>
      <c r="G302" s="18"/>
      <c r="H302" s="18"/>
      <c r="I302" s="18"/>
      <c r="J302" s="18"/>
      <c r="K302" s="34" t="s">
        <v>8</v>
      </c>
      <c r="L302" s="18"/>
      <c r="M302" s="34" t="s">
        <v>8</v>
      </c>
      <c r="N302" s="18"/>
      <c r="O302" s="34">
        <v>700</v>
      </c>
      <c r="P302" s="18"/>
      <c r="Q302" s="49" t="s">
        <v>8</v>
      </c>
      <c r="R302" s="18"/>
    </row>
    <row r="303" spans="1:18" x14ac:dyDescent="0.25">
      <c r="A303" s="149" t="s">
        <v>8</v>
      </c>
      <c r="B303" s="18"/>
      <c r="C303" s="149" t="s">
        <v>113</v>
      </c>
      <c r="D303" s="18"/>
      <c r="E303" s="18"/>
      <c r="F303" s="18"/>
      <c r="G303" s="18"/>
      <c r="H303" s="18"/>
      <c r="I303" s="18"/>
      <c r="J303" s="18"/>
      <c r="K303" s="150" t="s">
        <v>8</v>
      </c>
      <c r="L303" s="18"/>
      <c r="M303" s="150">
        <v>22258</v>
      </c>
      <c r="N303" s="18"/>
      <c r="O303" s="150">
        <v>19702.98</v>
      </c>
      <c r="P303" s="18"/>
      <c r="Q303" s="148">
        <v>88.52</v>
      </c>
      <c r="R303" s="18"/>
    </row>
    <row r="304" spans="1:18" x14ac:dyDescent="0.25">
      <c r="A304" s="149" t="s">
        <v>8</v>
      </c>
      <c r="B304" s="18"/>
      <c r="C304" s="149" t="s">
        <v>126</v>
      </c>
      <c r="D304" s="18"/>
      <c r="E304" s="18"/>
      <c r="F304" s="18"/>
      <c r="G304" s="18"/>
      <c r="H304" s="18"/>
      <c r="I304" s="18"/>
      <c r="J304" s="18"/>
      <c r="K304" s="150" t="s">
        <v>8</v>
      </c>
      <c r="L304" s="18"/>
      <c r="M304" s="150">
        <v>3339</v>
      </c>
      <c r="N304" s="18"/>
      <c r="O304" s="150">
        <v>2956.93</v>
      </c>
      <c r="P304" s="18"/>
      <c r="Q304" s="148">
        <v>88.56</v>
      </c>
      <c r="R304" s="18"/>
    </row>
    <row r="305" spans="1:18" x14ac:dyDescent="0.25">
      <c r="A305" s="80" t="s">
        <v>8</v>
      </c>
      <c r="B305" s="18"/>
      <c r="C305" s="80" t="s">
        <v>209</v>
      </c>
      <c r="D305" s="18"/>
      <c r="E305" s="80" t="s">
        <v>210</v>
      </c>
      <c r="F305" s="18"/>
      <c r="G305" s="18"/>
      <c r="H305" s="18"/>
      <c r="I305" s="18"/>
      <c r="J305" s="18"/>
      <c r="K305" s="34" t="s">
        <v>8</v>
      </c>
      <c r="L305" s="18"/>
      <c r="M305" s="34">
        <v>3339</v>
      </c>
      <c r="N305" s="18"/>
      <c r="O305" s="34">
        <v>2956.93</v>
      </c>
      <c r="P305" s="18"/>
      <c r="Q305" s="49">
        <v>88.56</v>
      </c>
      <c r="R305" s="18"/>
    </row>
    <row r="306" spans="1:18" x14ac:dyDescent="0.25">
      <c r="A306" s="80" t="s">
        <v>8</v>
      </c>
      <c r="B306" s="18"/>
      <c r="C306" s="80" t="s">
        <v>299</v>
      </c>
      <c r="D306" s="18"/>
      <c r="E306" s="80" t="s">
        <v>300</v>
      </c>
      <c r="F306" s="18"/>
      <c r="G306" s="18"/>
      <c r="H306" s="18"/>
      <c r="I306" s="18"/>
      <c r="J306" s="18"/>
      <c r="K306" s="34" t="s">
        <v>8</v>
      </c>
      <c r="L306" s="18"/>
      <c r="M306" s="34" t="s">
        <v>8</v>
      </c>
      <c r="N306" s="18"/>
      <c r="O306" s="34">
        <v>2956.93</v>
      </c>
      <c r="P306" s="18"/>
      <c r="Q306" s="49" t="s">
        <v>8</v>
      </c>
      <c r="R306" s="18"/>
    </row>
    <row r="307" spans="1:18" x14ac:dyDescent="0.25">
      <c r="A307" s="149" t="s">
        <v>8</v>
      </c>
      <c r="B307" s="18"/>
      <c r="C307" s="149" t="s">
        <v>128</v>
      </c>
      <c r="D307" s="18"/>
      <c r="E307" s="18"/>
      <c r="F307" s="18"/>
      <c r="G307" s="18"/>
      <c r="H307" s="18"/>
      <c r="I307" s="18"/>
      <c r="J307" s="18"/>
      <c r="K307" s="150" t="s">
        <v>8</v>
      </c>
      <c r="L307" s="18"/>
      <c r="M307" s="150">
        <v>18919</v>
      </c>
      <c r="N307" s="18"/>
      <c r="O307" s="150">
        <v>16746.05</v>
      </c>
      <c r="P307" s="18"/>
      <c r="Q307" s="148">
        <v>88.51</v>
      </c>
      <c r="R307" s="18"/>
    </row>
    <row r="308" spans="1:18" x14ac:dyDescent="0.25">
      <c r="A308" s="80" t="s">
        <v>8</v>
      </c>
      <c r="B308" s="18"/>
      <c r="C308" s="80" t="s">
        <v>209</v>
      </c>
      <c r="D308" s="18"/>
      <c r="E308" s="80" t="s">
        <v>210</v>
      </c>
      <c r="F308" s="18"/>
      <c r="G308" s="18"/>
      <c r="H308" s="18"/>
      <c r="I308" s="18"/>
      <c r="J308" s="18"/>
      <c r="K308" s="34" t="s">
        <v>8</v>
      </c>
      <c r="L308" s="18"/>
      <c r="M308" s="34">
        <v>15119</v>
      </c>
      <c r="N308" s="18"/>
      <c r="O308" s="34">
        <v>13822.45</v>
      </c>
      <c r="P308" s="18"/>
      <c r="Q308" s="49">
        <v>91.42</v>
      </c>
      <c r="R308" s="18"/>
    </row>
    <row r="309" spans="1:18" x14ac:dyDescent="0.25">
      <c r="A309" s="80" t="s">
        <v>8</v>
      </c>
      <c r="B309" s="18"/>
      <c r="C309" s="80" t="s">
        <v>299</v>
      </c>
      <c r="D309" s="18"/>
      <c r="E309" s="80" t="s">
        <v>300</v>
      </c>
      <c r="F309" s="18"/>
      <c r="G309" s="18"/>
      <c r="H309" s="18"/>
      <c r="I309" s="18"/>
      <c r="J309" s="18"/>
      <c r="K309" s="34" t="s">
        <v>8</v>
      </c>
      <c r="L309" s="18"/>
      <c r="M309" s="34" t="s">
        <v>8</v>
      </c>
      <c r="N309" s="18"/>
      <c r="O309" s="34">
        <v>6701.91</v>
      </c>
      <c r="P309" s="18"/>
      <c r="Q309" s="49" t="s">
        <v>8</v>
      </c>
      <c r="R309" s="18"/>
    </row>
    <row r="310" spans="1:18" x14ac:dyDescent="0.25">
      <c r="A310" s="80" t="s">
        <v>8</v>
      </c>
      <c r="B310" s="18"/>
      <c r="C310" s="80" t="s">
        <v>305</v>
      </c>
      <c r="D310" s="18"/>
      <c r="E310" s="80" t="s">
        <v>306</v>
      </c>
      <c r="F310" s="18"/>
      <c r="G310" s="18"/>
      <c r="H310" s="18"/>
      <c r="I310" s="18"/>
      <c r="J310" s="18"/>
      <c r="K310" s="34" t="s">
        <v>8</v>
      </c>
      <c r="L310" s="18"/>
      <c r="M310" s="34" t="s">
        <v>8</v>
      </c>
      <c r="N310" s="18"/>
      <c r="O310" s="34">
        <v>4200</v>
      </c>
      <c r="P310" s="18"/>
      <c r="Q310" s="49" t="s">
        <v>8</v>
      </c>
      <c r="R310" s="18"/>
    </row>
    <row r="311" spans="1:18" x14ac:dyDescent="0.25">
      <c r="A311" s="80" t="s">
        <v>8</v>
      </c>
      <c r="B311" s="18"/>
      <c r="C311" s="80" t="s">
        <v>307</v>
      </c>
      <c r="D311" s="18"/>
      <c r="E311" s="80" t="s">
        <v>308</v>
      </c>
      <c r="F311" s="18"/>
      <c r="G311" s="18"/>
      <c r="H311" s="18"/>
      <c r="I311" s="18"/>
      <c r="J311" s="18"/>
      <c r="K311" s="34" t="s">
        <v>8</v>
      </c>
      <c r="L311" s="18"/>
      <c r="M311" s="34" t="s">
        <v>8</v>
      </c>
      <c r="N311" s="18"/>
      <c r="O311" s="34">
        <v>2920.54</v>
      </c>
      <c r="P311" s="18"/>
      <c r="Q311" s="49" t="s">
        <v>8</v>
      </c>
      <c r="R311" s="18"/>
    </row>
    <row r="312" spans="1:18" x14ac:dyDescent="0.25">
      <c r="A312" s="80" t="s">
        <v>8</v>
      </c>
      <c r="B312" s="18"/>
      <c r="C312" s="80" t="s">
        <v>189</v>
      </c>
      <c r="D312" s="18"/>
      <c r="E312" s="80" t="s">
        <v>190</v>
      </c>
      <c r="F312" s="18"/>
      <c r="G312" s="18"/>
      <c r="H312" s="18"/>
      <c r="I312" s="18"/>
      <c r="J312" s="18"/>
      <c r="K312" s="34" t="s">
        <v>8</v>
      </c>
      <c r="L312" s="18"/>
      <c r="M312" s="34">
        <v>3800</v>
      </c>
      <c r="N312" s="18"/>
      <c r="O312" s="34">
        <v>2923.6</v>
      </c>
      <c r="P312" s="18"/>
      <c r="Q312" s="49">
        <v>76.94</v>
      </c>
      <c r="R312" s="18"/>
    </row>
    <row r="313" spans="1:18" x14ac:dyDescent="0.25">
      <c r="A313" s="80" t="s">
        <v>8</v>
      </c>
      <c r="B313" s="18"/>
      <c r="C313" s="80" t="s">
        <v>309</v>
      </c>
      <c r="D313" s="18"/>
      <c r="E313" s="80" t="s">
        <v>310</v>
      </c>
      <c r="F313" s="18"/>
      <c r="G313" s="18"/>
      <c r="H313" s="18"/>
      <c r="I313" s="18"/>
      <c r="J313" s="18"/>
      <c r="K313" s="34" t="s">
        <v>8</v>
      </c>
      <c r="L313" s="18"/>
      <c r="M313" s="34" t="s">
        <v>8</v>
      </c>
      <c r="N313" s="18"/>
      <c r="O313" s="34">
        <v>2923.6</v>
      </c>
      <c r="P313" s="18"/>
      <c r="Q313" s="49" t="s">
        <v>8</v>
      </c>
      <c r="R313" s="18"/>
    </row>
  </sheetData>
  <mergeCells count="2030">
    <mergeCell ref="O313:P313"/>
    <mergeCell ref="Q313:R313"/>
    <mergeCell ref="A313:B313"/>
    <mergeCell ref="C313:D313"/>
    <mergeCell ref="E313:J313"/>
    <mergeCell ref="K313:L313"/>
    <mergeCell ref="M313:N313"/>
    <mergeCell ref="O311:P311"/>
    <mergeCell ref="Q311:R311"/>
    <mergeCell ref="A312:B312"/>
    <mergeCell ref="C312:D312"/>
    <mergeCell ref="E312:J312"/>
    <mergeCell ref="K312:L312"/>
    <mergeCell ref="M312:N312"/>
    <mergeCell ref="O312:P312"/>
    <mergeCell ref="Q312:R312"/>
    <mergeCell ref="A311:B311"/>
    <mergeCell ref="C311:D311"/>
    <mergeCell ref="E311:J311"/>
    <mergeCell ref="K311:L311"/>
    <mergeCell ref="M311:N311"/>
    <mergeCell ref="O309:P309"/>
    <mergeCell ref="Q309:R309"/>
    <mergeCell ref="A310:B310"/>
    <mergeCell ref="C310:D310"/>
    <mergeCell ref="E310:J310"/>
    <mergeCell ref="K310:L310"/>
    <mergeCell ref="M310:N310"/>
    <mergeCell ref="O310:P310"/>
    <mergeCell ref="Q310:R310"/>
    <mergeCell ref="A309:B309"/>
    <mergeCell ref="C309:D309"/>
    <mergeCell ref="E309:J309"/>
    <mergeCell ref="K309:L309"/>
    <mergeCell ref="M309:N309"/>
    <mergeCell ref="Q307:R307"/>
    <mergeCell ref="A308:B308"/>
    <mergeCell ref="C308:D308"/>
    <mergeCell ref="E308:J308"/>
    <mergeCell ref="K308:L308"/>
    <mergeCell ref="M308:N308"/>
    <mergeCell ref="O308:P308"/>
    <mergeCell ref="Q308:R308"/>
    <mergeCell ref="A307:B307"/>
    <mergeCell ref="C307:J307"/>
    <mergeCell ref="K307:L307"/>
    <mergeCell ref="M307:N307"/>
    <mergeCell ref="O307:P307"/>
    <mergeCell ref="O305:P305"/>
    <mergeCell ref="Q305:R305"/>
    <mergeCell ref="A306:B306"/>
    <mergeCell ref="C306:D306"/>
    <mergeCell ref="E306:J306"/>
    <mergeCell ref="K306:L306"/>
    <mergeCell ref="M306:N306"/>
    <mergeCell ref="O306:P306"/>
    <mergeCell ref="Q306:R306"/>
    <mergeCell ref="A305:B305"/>
    <mergeCell ref="C305:D305"/>
    <mergeCell ref="E305:J305"/>
    <mergeCell ref="K305:L305"/>
    <mergeCell ref="M305:N305"/>
    <mergeCell ref="Q303:R303"/>
    <mergeCell ref="A304:B304"/>
    <mergeCell ref="C304:J304"/>
    <mergeCell ref="K304:L304"/>
    <mergeCell ref="M304:N304"/>
    <mergeCell ref="O304:P304"/>
    <mergeCell ref="Q304:R304"/>
    <mergeCell ref="A303:B303"/>
    <mergeCell ref="C303:J303"/>
    <mergeCell ref="K303:L303"/>
    <mergeCell ref="M303:N303"/>
    <mergeCell ref="O303:P303"/>
    <mergeCell ref="O301:P301"/>
    <mergeCell ref="Q301:R301"/>
    <mergeCell ref="A302:B302"/>
    <mergeCell ref="C302:D302"/>
    <mergeCell ref="E302:J302"/>
    <mergeCell ref="K302:L302"/>
    <mergeCell ref="M302:N302"/>
    <mergeCell ref="O302:P302"/>
    <mergeCell ref="Q302:R302"/>
    <mergeCell ref="A301:B301"/>
    <mergeCell ref="C301:D301"/>
    <mergeCell ref="E301:J301"/>
    <mergeCell ref="K301:L301"/>
    <mergeCell ref="M301:N301"/>
    <mergeCell ref="Q299:R299"/>
    <mergeCell ref="A300:B300"/>
    <mergeCell ref="C300:D300"/>
    <mergeCell ref="E300:J300"/>
    <mergeCell ref="K300:L300"/>
    <mergeCell ref="M300:N300"/>
    <mergeCell ref="O300:P300"/>
    <mergeCell ref="Q300:R300"/>
    <mergeCell ref="A299:B299"/>
    <mergeCell ref="C299:J299"/>
    <mergeCell ref="K299:L299"/>
    <mergeCell ref="M299:N299"/>
    <mergeCell ref="O299:P299"/>
    <mergeCell ref="O297:P297"/>
    <mergeCell ref="Q297:R297"/>
    <mergeCell ref="A298:B298"/>
    <mergeCell ref="C298:J298"/>
    <mergeCell ref="K298:L298"/>
    <mergeCell ref="M298:N298"/>
    <mergeCell ref="O298:P298"/>
    <mergeCell ref="Q298:R298"/>
    <mergeCell ref="A297:B297"/>
    <mergeCell ref="C297:D297"/>
    <mergeCell ref="E297:J297"/>
    <mergeCell ref="K297:L297"/>
    <mergeCell ref="M297:N297"/>
    <mergeCell ref="O295:P295"/>
    <mergeCell ref="Q295:R295"/>
    <mergeCell ref="A296:B296"/>
    <mergeCell ref="C296:D296"/>
    <mergeCell ref="E296:J296"/>
    <mergeCell ref="K296:L296"/>
    <mergeCell ref="M296:N296"/>
    <mergeCell ref="O296:P296"/>
    <mergeCell ref="Q296:R296"/>
    <mergeCell ref="A295:B295"/>
    <mergeCell ref="C295:D295"/>
    <mergeCell ref="E295:J295"/>
    <mergeCell ref="K295:L295"/>
    <mergeCell ref="M295:N295"/>
    <mergeCell ref="O293:P293"/>
    <mergeCell ref="Q293:R293"/>
    <mergeCell ref="A294:B294"/>
    <mergeCell ref="C294:D294"/>
    <mergeCell ref="E294:J294"/>
    <mergeCell ref="K294:L294"/>
    <mergeCell ref="M294:N294"/>
    <mergeCell ref="O294:P294"/>
    <mergeCell ref="Q294:R294"/>
    <mergeCell ref="A293:B293"/>
    <mergeCell ref="C293:D293"/>
    <mergeCell ref="E293:J293"/>
    <mergeCell ref="K293:L293"/>
    <mergeCell ref="M293:N293"/>
    <mergeCell ref="O291:P291"/>
    <mergeCell ref="Q291:R291"/>
    <mergeCell ref="A292:B292"/>
    <mergeCell ref="C292:D292"/>
    <mergeCell ref="E292:J292"/>
    <mergeCell ref="K292:L292"/>
    <mergeCell ref="M292:N292"/>
    <mergeCell ref="O292:P292"/>
    <mergeCell ref="Q292:R292"/>
    <mergeCell ref="A291:B291"/>
    <mergeCell ref="C291:D291"/>
    <mergeCell ref="E291:J291"/>
    <mergeCell ref="K291:L291"/>
    <mergeCell ref="M291:N291"/>
    <mergeCell ref="Q289:R289"/>
    <mergeCell ref="A290:B290"/>
    <mergeCell ref="C290:D290"/>
    <mergeCell ref="E290:J290"/>
    <mergeCell ref="K290:L290"/>
    <mergeCell ref="M290:N290"/>
    <mergeCell ref="O290:P290"/>
    <mergeCell ref="Q290:R290"/>
    <mergeCell ref="A289:B289"/>
    <mergeCell ref="C289:J289"/>
    <mergeCell ref="K289:L289"/>
    <mergeCell ref="M289:N289"/>
    <mergeCell ref="O289:P289"/>
    <mergeCell ref="O287:P287"/>
    <mergeCell ref="Q287:R287"/>
    <mergeCell ref="A288:B288"/>
    <mergeCell ref="C288:D288"/>
    <mergeCell ref="E288:J288"/>
    <mergeCell ref="K288:L288"/>
    <mergeCell ref="M288:N288"/>
    <mergeCell ref="O288:P288"/>
    <mergeCell ref="Q288:R288"/>
    <mergeCell ref="A287:B287"/>
    <mergeCell ref="C287:D287"/>
    <mergeCell ref="E287:J287"/>
    <mergeCell ref="K287:L287"/>
    <mergeCell ref="M287:N287"/>
    <mergeCell ref="Q285:R285"/>
    <mergeCell ref="A286:B286"/>
    <mergeCell ref="C286:J286"/>
    <mergeCell ref="K286:L286"/>
    <mergeCell ref="M286:N286"/>
    <mergeCell ref="O286:P286"/>
    <mergeCell ref="Q286:R286"/>
    <mergeCell ref="A285:B285"/>
    <mergeCell ref="C285:J285"/>
    <mergeCell ref="K285:L285"/>
    <mergeCell ref="M285:N285"/>
    <mergeCell ref="O285:P285"/>
    <mergeCell ref="O283:P283"/>
    <mergeCell ref="Q283:R283"/>
    <mergeCell ref="A284:B284"/>
    <mergeCell ref="C284:D284"/>
    <mergeCell ref="E284:J284"/>
    <mergeCell ref="K284:L284"/>
    <mergeCell ref="M284:N284"/>
    <mergeCell ref="O284:P284"/>
    <mergeCell ref="Q284:R284"/>
    <mergeCell ref="A283:B283"/>
    <mergeCell ref="C283:D283"/>
    <mergeCell ref="E283:J283"/>
    <mergeCell ref="K283:L283"/>
    <mergeCell ref="M283:N283"/>
    <mergeCell ref="Q281:R281"/>
    <mergeCell ref="A282:B282"/>
    <mergeCell ref="C282:J282"/>
    <mergeCell ref="K282:L282"/>
    <mergeCell ref="M282:N282"/>
    <mergeCell ref="O282:P282"/>
    <mergeCell ref="Q282:R282"/>
    <mergeCell ref="A281:B281"/>
    <mergeCell ref="C281:J281"/>
    <mergeCell ref="K281:L281"/>
    <mergeCell ref="M281:N281"/>
    <mergeCell ref="O281:P281"/>
    <mergeCell ref="O279:P279"/>
    <mergeCell ref="Q279:R279"/>
    <mergeCell ref="A280:B280"/>
    <mergeCell ref="C280:D280"/>
    <mergeCell ref="E280:J280"/>
    <mergeCell ref="K280:L280"/>
    <mergeCell ref="M280:N280"/>
    <mergeCell ref="O280:P280"/>
    <mergeCell ref="Q280:R280"/>
    <mergeCell ref="A279:B279"/>
    <mergeCell ref="C279:D279"/>
    <mergeCell ref="E279:J279"/>
    <mergeCell ref="K279:L279"/>
    <mergeCell ref="M279:N279"/>
    <mergeCell ref="Q277:R277"/>
    <mergeCell ref="A278:B278"/>
    <mergeCell ref="C278:D278"/>
    <mergeCell ref="E278:J278"/>
    <mergeCell ref="K278:L278"/>
    <mergeCell ref="M278:N278"/>
    <mergeCell ref="O278:P278"/>
    <mergeCell ref="Q278:R278"/>
    <mergeCell ref="A277:B277"/>
    <mergeCell ref="C277:J277"/>
    <mergeCell ref="K277:L277"/>
    <mergeCell ref="M277:N277"/>
    <mergeCell ref="O277:P277"/>
    <mergeCell ref="O275:P275"/>
    <mergeCell ref="Q275:R275"/>
    <mergeCell ref="A276:B276"/>
    <mergeCell ref="C276:J276"/>
    <mergeCell ref="K276:L276"/>
    <mergeCell ref="M276:N276"/>
    <mergeCell ref="O276:P276"/>
    <mergeCell ref="Q276:R276"/>
    <mergeCell ref="A275:B275"/>
    <mergeCell ref="C275:D275"/>
    <mergeCell ref="E275:J275"/>
    <mergeCell ref="K275:L275"/>
    <mergeCell ref="M275:N275"/>
    <mergeCell ref="O273:P273"/>
    <mergeCell ref="Q273:R273"/>
    <mergeCell ref="A274:B274"/>
    <mergeCell ref="C274:D274"/>
    <mergeCell ref="E274:J274"/>
    <mergeCell ref="K274:L274"/>
    <mergeCell ref="M274:N274"/>
    <mergeCell ref="O274:P274"/>
    <mergeCell ref="Q274:R274"/>
    <mergeCell ref="A273:B273"/>
    <mergeCell ref="C273:D273"/>
    <mergeCell ref="E273:J273"/>
    <mergeCell ref="K273:L273"/>
    <mergeCell ref="M273:N273"/>
    <mergeCell ref="O271:P271"/>
    <mergeCell ref="Q271:R271"/>
    <mergeCell ref="A272:B272"/>
    <mergeCell ref="C272:J272"/>
    <mergeCell ref="K272:L272"/>
    <mergeCell ref="M272:N272"/>
    <mergeCell ref="O272:P272"/>
    <mergeCell ref="Q272:R272"/>
    <mergeCell ref="A271:B271"/>
    <mergeCell ref="C271:D271"/>
    <mergeCell ref="E271:J271"/>
    <mergeCell ref="K271:L271"/>
    <mergeCell ref="M271:N271"/>
    <mergeCell ref="Q269:R269"/>
    <mergeCell ref="A270:B270"/>
    <mergeCell ref="C270:D270"/>
    <mergeCell ref="E270:J270"/>
    <mergeCell ref="K270:L270"/>
    <mergeCell ref="M270:N270"/>
    <mergeCell ref="O270:P270"/>
    <mergeCell ref="Q270:R270"/>
    <mergeCell ref="A269:B269"/>
    <mergeCell ref="C269:J269"/>
    <mergeCell ref="K269:L269"/>
    <mergeCell ref="M269:N269"/>
    <mergeCell ref="O269:P269"/>
    <mergeCell ref="O267:P267"/>
    <mergeCell ref="Q267:R267"/>
    <mergeCell ref="A268:B268"/>
    <mergeCell ref="C268:D268"/>
    <mergeCell ref="E268:J268"/>
    <mergeCell ref="K268:L268"/>
    <mergeCell ref="M268:N268"/>
    <mergeCell ref="O268:P268"/>
    <mergeCell ref="Q268:R268"/>
    <mergeCell ref="A267:B267"/>
    <mergeCell ref="C267:D267"/>
    <mergeCell ref="E267:J267"/>
    <mergeCell ref="K267:L267"/>
    <mergeCell ref="M267:N267"/>
    <mergeCell ref="O265:P265"/>
    <mergeCell ref="Q265:R265"/>
    <mergeCell ref="A266:B266"/>
    <mergeCell ref="C266:J266"/>
    <mergeCell ref="K266:L266"/>
    <mergeCell ref="M266:N266"/>
    <mergeCell ref="O266:P266"/>
    <mergeCell ref="Q266:R266"/>
    <mergeCell ref="A265:B265"/>
    <mergeCell ref="C265:D265"/>
    <mergeCell ref="E265:J265"/>
    <mergeCell ref="K265:L265"/>
    <mergeCell ref="M265:N265"/>
    <mergeCell ref="Q263:R263"/>
    <mergeCell ref="A264:B264"/>
    <mergeCell ref="C264:D264"/>
    <mergeCell ref="E264:J264"/>
    <mergeCell ref="K264:L264"/>
    <mergeCell ref="M264:N264"/>
    <mergeCell ref="O264:P264"/>
    <mergeCell ref="Q264:R264"/>
    <mergeCell ref="A263:B263"/>
    <mergeCell ref="C263:J263"/>
    <mergeCell ref="K263:L263"/>
    <mergeCell ref="M263:N263"/>
    <mergeCell ref="O263:P263"/>
    <mergeCell ref="O261:P261"/>
    <mergeCell ref="Q261:R261"/>
    <mergeCell ref="A262:B262"/>
    <mergeCell ref="C262:J262"/>
    <mergeCell ref="K262:L262"/>
    <mergeCell ref="M262:N262"/>
    <mergeCell ref="O262:P262"/>
    <mergeCell ref="Q262:R262"/>
    <mergeCell ref="A261:B261"/>
    <mergeCell ref="C261:D261"/>
    <mergeCell ref="E261:J261"/>
    <mergeCell ref="K261:L261"/>
    <mergeCell ref="M261:N261"/>
    <mergeCell ref="O259:P259"/>
    <mergeCell ref="Q259:R259"/>
    <mergeCell ref="A260:B260"/>
    <mergeCell ref="C260:D260"/>
    <mergeCell ref="E260:J260"/>
    <mergeCell ref="K260:L260"/>
    <mergeCell ref="M260:N260"/>
    <mergeCell ref="O260:P260"/>
    <mergeCell ref="Q260:R260"/>
    <mergeCell ref="A259:B259"/>
    <mergeCell ref="C259:D259"/>
    <mergeCell ref="E259:J259"/>
    <mergeCell ref="K259:L259"/>
    <mergeCell ref="M259:N259"/>
    <mergeCell ref="Q257:R257"/>
    <mergeCell ref="A258:B258"/>
    <mergeCell ref="C258:J258"/>
    <mergeCell ref="K258:L258"/>
    <mergeCell ref="M258:N258"/>
    <mergeCell ref="O258:P258"/>
    <mergeCell ref="Q258:R258"/>
    <mergeCell ref="A257:B257"/>
    <mergeCell ref="C257:J257"/>
    <mergeCell ref="K257:L257"/>
    <mergeCell ref="M257:N257"/>
    <mergeCell ref="O257:P257"/>
    <mergeCell ref="O255:P255"/>
    <mergeCell ref="Q255:R255"/>
    <mergeCell ref="A256:B256"/>
    <mergeCell ref="C256:D256"/>
    <mergeCell ref="E256:J256"/>
    <mergeCell ref="K256:L256"/>
    <mergeCell ref="M256:N256"/>
    <mergeCell ref="O256:P256"/>
    <mergeCell ref="Q256:R256"/>
    <mergeCell ref="A255:B255"/>
    <mergeCell ref="C255:D255"/>
    <mergeCell ref="E255:J255"/>
    <mergeCell ref="K255:L255"/>
    <mergeCell ref="M255:N255"/>
    <mergeCell ref="Q253:R253"/>
    <mergeCell ref="A254:B254"/>
    <mergeCell ref="C254:J254"/>
    <mergeCell ref="K254:L254"/>
    <mergeCell ref="M254:N254"/>
    <mergeCell ref="O254:P254"/>
    <mergeCell ref="Q254:R254"/>
    <mergeCell ref="A253:B253"/>
    <mergeCell ref="C253:J253"/>
    <mergeCell ref="K253:L253"/>
    <mergeCell ref="M253:N253"/>
    <mergeCell ref="O253:P253"/>
    <mergeCell ref="O251:P251"/>
    <mergeCell ref="Q251:R251"/>
    <mergeCell ref="A252:B252"/>
    <mergeCell ref="C252:D252"/>
    <mergeCell ref="E252:J252"/>
    <mergeCell ref="K252:L252"/>
    <mergeCell ref="M252:N252"/>
    <mergeCell ref="O252:P252"/>
    <mergeCell ref="Q252:R252"/>
    <mergeCell ref="A251:B251"/>
    <mergeCell ref="C251:D251"/>
    <mergeCell ref="E251:J251"/>
    <mergeCell ref="K251:L251"/>
    <mergeCell ref="M251:N251"/>
    <mergeCell ref="Q249:R249"/>
    <mergeCell ref="A250:B250"/>
    <mergeCell ref="C250:D250"/>
    <mergeCell ref="E250:J250"/>
    <mergeCell ref="K250:L250"/>
    <mergeCell ref="M250:N250"/>
    <mergeCell ref="O250:P250"/>
    <mergeCell ref="Q250:R250"/>
    <mergeCell ref="A249:B249"/>
    <mergeCell ref="C249:J249"/>
    <mergeCell ref="K249:L249"/>
    <mergeCell ref="M249:N249"/>
    <mergeCell ref="O249:P249"/>
    <mergeCell ref="O247:P247"/>
    <mergeCell ref="Q247:R247"/>
    <mergeCell ref="A248:B248"/>
    <mergeCell ref="C248:J248"/>
    <mergeCell ref="K248:L248"/>
    <mergeCell ref="M248:N248"/>
    <mergeCell ref="O248:P248"/>
    <mergeCell ref="Q248:R248"/>
    <mergeCell ref="A247:B247"/>
    <mergeCell ref="C247:D247"/>
    <mergeCell ref="E247:J247"/>
    <mergeCell ref="K247:L247"/>
    <mergeCell ref="M247:N247"/>
    <mergeCell ref="O245:P245"/>
    <mergeCell ref="Q245:R245"/>
    <mergeCell ref="A246:B246"/>
    <mergeCell ref="C246:D246"/>
    <mergeCell ref="E246:J246"/>
    <mergeCell ref="K246:L246"/>
    <mergeCell ref="M246:N246"/>
    <mergeCell ref="O246:P246"/>
    <mergeCell ref="Q246:R246"/>
    <mergeCell ref="A245:B245"/>
    <mergeCell ref="C245:D245"/>
    <mergeCell ref="E245:J245"/>
    <mergeCell ref="K245:L245"/>
    <mergeCell ref="M245:N245"/>
    <mergeCell ref="O243:P243"/>
    <mergeCell ref="Q243:R243"/>
    <mergeCell ref="A244:B244"/>
    <mergeCell ref="C244:D244"/>
    <mergeCell ref="E244:J244"/>
    <mergeCell ref="K244:L244"/>
    <mergeCell ref="M244:N244"/>
    <mergeCell ref="O244:P244"/>
    <mergeCell ref="Q244:R244"/>
    <mergeCell ref="A243:B243"/>
    <mergeCell ref="C243:D243"/>
    <mergeCell ref="E243:J243"/>
    <mergeCell ref="K243:L243"/>
    <mergeCell ref="M243:N243"/>
    <mergeCell ref="O241:P241"/>
    <mergeCell ref="Q241:R241"/>
    <mergeCell ref="A242:B242"/>
    <mergeCell ref="C242:D242"/>
    <mergeCell ref="E242:J242"/>
    <mergeCell ref="K242:L242"/>
    <mergeCell ref="M242:N242"/>
    <mergeCell ref="O242:P242"/>
    <mergeCell ref="Q242:R242"/>
    <mergeCell ref="A241:B241"/>
    <mergeCell ref="C241:D241"/>
    <mergeCell ref="E241:J241"/>
    <mergeCell ref="K241:L241"/>
    <mergeCell ref="M241:N241"/>
    <mergeCell ref="O239:P239"/>
    <mergeCell ref="Q239:R239"/>
    <mergeCell ref="A240:B240"/>
    <mergeCell ref="C240:D240"/>
    <mergeCell ref="E240:J240"/>
    <mergeCell ref="K240:L240"/>
    <mergeCell ref="M240:N240"/>
    <mergeCell ref="O240:P240"/>
    <mergeCell ref="Q240:R240"/>
    <mergeCell ref="A239:B239"/>
    <mergeCell ref="C239:D239"/>
    <mergeCell ref="E239:J239"/>
    <mergeCell ref="K239:L239"/>
    <mergeCell ref="M239:N239"/>
    <mergeCell ref="Q237:R237"/>
    <mergeCell ref="A238:B238"/>
    <mergeCell ref="C238:D238"/>
    <mergeCell ref="E238:J238"/>
    <mergeCell ref="K238:L238"/>
    <mergeCell ref="M238:N238"/>
    <mergeCell ref="O238:P238"/>
    <mergeCell ref="Q238:R238"/>
    <mergeCell ref="A237:B237"/>
    <mergeCell ref="C237:J237"/>
    <mergeCell ref="K237:L237"/>
    <mergeCell ref="M237:N237"/>
    <mergeCell ref="O237:P237"/>
    <mergeCell ref="O235:P235"/>
    <mergeCell ref="Q235:R235"/>
    <mergeCell ref="A236:B236"/>
    <mergeCell ref="C236:J236"/>
    <mergeCell ref="K236:L236"/>
    <mergeCell ref="M236:N236"/>
    <mergeCell ref="O236:P236"/>
    <mergeCell ref="Q236:R236"/>
    <mergeCell ref="A235:B235"/>
    <mergeCell ref="C235:D235"/>
    <mergeCell ref="E235:J235"/>
    <mergeCell ref="K235:L235"/>
    <mergeCell ref="M235:N235"/>
    <mergeCell ref="O233:P233"/>
    <mergeCell ref="Q233:R233"/>
    <mergeCell ref="A234:B234"/>
    <mergeCell ref="C234:D234"/>
    <mergeCell ref="E234:J234"/>
    <mergeCell ref="K234:L234"/>
    <mergeCell ref="M234:N234"/>
    <mergeCell ref="O234:P234"/>
    <mergeCell ref="Q234:R234"/>
    <mergeCell ref="A233:B233"/>
    <mergeCell ref="C233:D233"/>
    <mergeCell ref="E233:J233"/>
    <mergeCell ref="K233:L233"/>
    <mergeCell ref="M233:N233"/>
    <mergeCell ref="Q231:R231"/>
    <mergeCell ref="A232:B232"/>
    <mergeCell ref="C232:J232"/>
    <mergeCell ref="K232:L232"/>
    <mergeCell ref="M232:N232"/>
    <mergeCell ref="O232:P232"/>
    <mergeCell ref="Q232:R232"/>
    <mergeCell ref="A231:B231"/>
    <mergeCell ref="C231:J231"/>
    <mergeCell ref="K231:L231"/>
    <mergeCell ref="M231:N231"/>
    <mergeCell ref="O231:P231"/>
    <mergeCell ref="O229:P229"/>
    <mergeCell ref="Q229:R229"/>
    <mergeCell ref="A230:B230"/>
    <mergeCell ref="C230:D230"/>
    <mergeCell ref="E230:J230"/>
    <mergeCell ref="K230:L230"/>
    <mergeCell ref="M230:N230"/>
    <mergeCell ref="O230:P230"/>
    <mergeCell ref="Q230:R230"/>
    <mergeCell ref="A229:B229"/>
    <mergeCell ref="C229:D229"/>
    <mergeCell ref="E229:J229"/>
    <mergeCell ref="K229:L229"/>
    <mergeCell ref="M229:N229"/>
    <mergeCell ref="O227:P227"/>
    <mergeCell ref="Q227:R227"/>
    <mergeCell ref="A228:B228"/>
    <mergeCell ref="C228:D228"/>
    <mergeCell ref="E228:J228"/>
    <mergeCell ref="K228:L228"/>
    <mergeCell ref="M228:N228"/>
    <mergeCell ref="O228:P228"/>
    <mergeCell ref="Q228:R228"/>
    <mergeCell ref="A227:B227"/>
    <mergeCell ref="C227:D227"/>
    <mergeCell ref="E227:J227"/>
    <mergeCell ref="K227:L227"/>
    <mergeCell ref="M227:N227"/>
    <mergeCell ref="O225:P225"/>
    <mergeCell ref="Q225:R225"/>
    <mergeCell ref="A226:B226"/>
    <mergeCell ref="C226:D226"/>
    <mergeCell ref="E226:J226"/>
    <mergeCell ref="K226:L226"/>
    <mergeCell ref="M226:N226"/>
    <mergeCell ref="O226:P226"/>
    <mergeCell ref="Q226:R226"/>
    <mergeCell ref="A225:B225"/>
    <mergeCell ref="C225:D225"/>
    <mergeCell ref="E225:J225"/>
    <mergeCell ref="K225:L225"/>
    <mergeCell ref="M225:N225"/>
    <mergeCell ref="O223:P223"/>
    <mergeCell ref="Q223:R223"/>
    <mergeCell ref="A224:B224"/>
    <mergeCell ref="C224:D224"/>
    <mergeCell ref="E224:J224"/>
    <mergeCell ref="K224:L224"/>
    <mergeCell ref="M224:N224"/>
    <mergeCell ref="O224:P224"/>
    <mergeCell ref="Q224:R224"/>
    <mergeCell ref="A223:B223"/>
    <mergeCell ref="C223:D223"/>
    <mergeCell ref="E223:J223"/>
    <mergeCell ref="K223:L223"/>
    <mergeCell ref="M223:N223"/>
    <mergeCell ref="O221:P221"/>
    <mergeCell ref="Q221:R221"/>
    <mergeCell ref="A222:B222"/>
    <mergeCell ref="C222:D222"/>
    <mergeCell ref="E222:J222"/>
    <mergeCell ref="K222:L222"/>
    <mergeCell ref="M222:N222"/>
    <mergeCell ref="O222:P222"/>
    <mergeCell ref="Q222:R222"/>
    <mergeCell ref="A221:B221"/>
    <mergeCell ref="C221:D221"/>
    <mergeCell ref="E221:J221"/>
    <mergeCell ref="K221:L221"/>
    <mergeCell ref="M221:N221"/>
    <mergeCell ref="Q219:R219"/>
    <mergeCell ref="A220:B220"/>
    <mergeCell ref="C220:J220"/>
    <mergeCell ref="K220:L220"/>
    <mergeCell ref="M220:N220"/>
    <mergeCell ref="O220:P220"/>
    <mergeCell ref="Q220:R220"/>
    <mergeCell ref="A219:B219"/>
    <mergeCell ref="C219:J219"/>
    <mergeCell ref="K219:L219"/>
    <mergeCell ref="M219:N219"/>
    <mergeCell ref="O219:P219"/>
    <mergeCell ref="O217:P217"/>
    <mergeCell ref="Q217:R217"/>
    <mergeCell ref="A218:B218"/>
    <mergeCell ref="C218:D218"/>
    <mergeCell ref="E218:J218"/>
    <mergeCell ref="K218:L218"/>
    <mergeCell ref="M218:N218"/>
    <mergeCell ref="O218:P218"/>
    <mergeCell ref="Q218:R218"/>
    <mergeCell ref="A217:B217"/>
    <mergeCell ref="C217:D217"/>
    <mergeCell ref="E217:J217"/>
    <mergeCell ref="K217:L217"/>
    <mergeCell ref="M217:N217"/>
    <mergeCell ref="O215:P215"/>
    <mergeCell ref="Q215:R215"/>
    <mergeCell ref="A216:B216"/>
    <mergeCell ref="C216:D216"/>
    <mergeCell ref="E216:J216"/>
    <mergeCell ref="K216:L216"/>
    <mergeCell ref="M216:N216"/>
    <mergeCell ref="O216:P216"/>
    <mergeCell ref="Q216:R216"/>
    <mergeCell ref="A215:B215"/>
    <mergeCell ref="C215:D215"/>
    <mergeCell ref="E215:J215"/>
    <mergeCell ref="K215:L215"/>
    <mergeCell ref="M215:N215"/>
    <mergeCell ref="Q213:R213"/>
    <mergeCell ref="A214:B214"/>
    <mergeCell ref="C214:J214"/>
    <mergeCell ref="K214:L214"/>
    <mergeCell ref="M214:N214"/>
    <mergeCell ref="O214:P214"/>
    <mergeCell ref="Q214:R214"/>
    <mergeCell ref="A213:B213"/>
    <mergeCell ref="C213:J213"/>
    <mergeCell ref="K213:L213"/>
    <mergeCell ref="M213:N213"/>
    <mergeCell ref="O213:P213"/>
    <mergeCell ref="O211:P211"/>
    <mergeCell ref="Q211:R211"/>
    <mergeCell ref="A212:B212"/>
    <mergeCell ref="C212:D212"/>
    <mergeCell ref="E212:J212"/>
    <mergeCell ref="K212:L212"/>
    <mergeCell ref="M212:N212"/>
    <mergeCell ref="O212:P212"/>
    <mergeCell ref="Q212:R212"/>
    <mergeCell ref="A211:B211"/>
    <mergeCell ref="C211:D211"/>
    <mergeCell ref="E211:J211"/>
    <mergeCell ref="K211:L211"/>
    <mergeCell ref="M211:N211"/>
    <mergeCell ref="O209:P209"/>
    <mergeCell ref="Q209:R209"/>
    <mergeCell ref="A210:B210"/>
    <mergeCell ref="C210:D210"/>
    <mergeCell ref="E210:J210"/>
    <mergeCell ref="K210:L210"/>
    <mergeCell ref="M210:N210"/>
    <mergeCell ref="O210:P210"/>
    <mergeCell ref="Q210:R210"/>
    <mergeCell ref="A209:B209"/>
    <mergeCell ref="C209:D209"/>
    <mergeCell ref="E209:J209"/>
    <mergeCell ref="K209:L209"/>
    <mergeCell ref="M209:N209"/>
    <mergeCell ref="Q207:R207"/>
    <mergeCell ref="A208:B208"/>
    <mergeCell ref="C208:J208"/>
    <mergeCell ref="K208:L208"/>
    <mergeCell ref="M208:N208"/>
    <mergeCell ref="O208:P208"/>
    <mergeCell ref="Q208:R208"/>
    <mergeCell ref="A207:B207"/>
    <mergeCell ref="C207:J207"/>
    <mergeCell ref="K207:L207"/>
    <mergeCell ref="M207:N207"/>
    <mergeCell ref="O207:P207"/>
    <mergeCell ref="Q205:R205"/>
    <mergeCell ref="A206:B206"/>
    <mergeCell ref="C206:D206"/>
    <mergeCell ref="E206:J206"/>
    <mergeCell ref="K206:L206"/>
    <mergeCell ref="M206:N206"/>
    <mergeCell ref="O206:P206"/>
    <mergeCell ref="Q206:R206"/>
    <mergeCell ref="A205:B205"/>
    <mergeCell ref="C205:J205"/>
    <mergeCell ref="K205:L205"/>
    <mergeCell ref="M205:N205"/>
    <mergeCell ref="O205:P205"/>
    <mergeCell ref="O203:P203"/>
    <mergeCell ref="Q203:R203"/>
    <mergeCell ref="A204:B204"/>
    <mergeCell ref="C204:D204"/>
    <mergeCell ref="E204:J204"/>
    <mergeCell ref="K204:L204"/>
    <mergeCell ref="M204:N204"/>
    <mergeCell ref="O204:P204"/>
    <mergeCell ref="Q204:R204"/>
    <mergeCell ref="A203:B203"/>
    <mergeCell ref="C203:D203"/>
    <mergeCell ref="E203:J203"/>
    <mergeCell ref="K203:L203"/>
    <mergeCell ref="M203:N203"/>
    <mergeCell ref="Q201:R201"/>
    <mergeCell ref="A202:B202"/>
    <mergeCell ref="C202:J202"/>
    <mergeCell ref="K202:L202"/>
    <mergeCell ref="M202:N202"/>
    <mergeCell ref="O202:P202"/>
    <mergeCell ref="Q202:R202"/>
    <mergeCell ref="A201:B201"/>
    <mergeCell ref="C201:J201"/>
    <mergeCell ref="K201:L201"/>
    <mergeCell ref="M201:N201"/>
    <mergeCell ref="O201:P201"/>
    <mergeCell ref="O199:P199"/>
    <mergeCell ref="Q199:R199"/>
    <mergeCell ref="A200:B200"/>
    <mergeCell ref="C200:D200"/>
    <mergeCell ref="E200:J200"/>
    <mergeCell ref="K200:L200"/>
    <mergeCell ref="M200:N200"/>
    <mergeCell ref="O200:P200"/>
    <mergeCell ref="Q200:R200"/>
    <mergeCell ref="A199:B199"/>
    <mergeCell ref="C199:D199"/>
    <mergeCell ref="E199:J199"/>
    <mergeCell ref="K199:L199"/>
    <mergeCell ref="M199:N199"/>
    <mergeCell ref="O197:P197"/>
    <mergeCell ref="Q197:R197"/>
    <mergeCell ref="A198:B198"/>
    <mergeCell ref="C198:D198"/>
    <mergeCell ref="E198:J198"/>
    <mergeCell ref="K198:L198"/>
    <mergeCell ref="M198:N198"/>
    <mergeCell ref="O198:P198"/>
    <mergeCell ref="Q198:R198"/>
    <mergeCell ref="A197:B197"/>
    <mergeCell ref="C197:D197"/>
    <mergeCell ref="E197:J197"/>
    <mergeCell ref="K197:L197"/>
    <mergeCell ref="M197:N197"/>
    <mergeCell ref="O195:P195"/>
    <mergeCell ref="Q195:R195"/>
    <mergeCell ref="A196:B196"/>
    <mergeCell ref="C196:J196"/>
    <mergeCell ref="K196:L196"/>
    <mergeCell ref="M196:N196"/>
    <mergeCell ref="O196:P196"/>
    <mergeCell ref="Q196:R196"/>
    <mergeCell ref="A195:B195"/>
    <mergeCell ref="C195:D195"/>
    <mergeCell ref="E195:J195"/>
    <mergeCell ref="K195:L195"/>
    <mergeCell ref="M195:N195"/>
    <mergeCell ref="Q193:R193"/>
    <mergeCell ref="A194:B194"/>
    <mergeCell ref="C194:D194"/>
    <mergeCell ref="E194:J194"/>
    <mergeCell ref="K194:L194"/>
    <mergeCell ref="M194:N194"/>
    <mergeCell ref="O194:P194"/>
    <mergeCell ref="Q194:R194"/>
    <mergeCell ref="A193:B193"/>
    <mergeCell ref="C193:J193"/>
    <mergeCell ref="K193:L193"/>
    <mergeCell ref="M193:N193"/>
    <mergeCell ref="O193:P193"/>
    <mergeCell ref="O191:P191"/>
    <mergeCell ref="Q191:R191"/>
    <mergeCell ref="A192:B192"/>
    <mergeCell ref="C192:D192"/>
    <mergeCell ref="E192:J192"/>
    <mergeCell ref="K192:L192"/>
    <mergeCell ref="M192:N192"/>
    <mergeCell ref="O192:P192"/>
    <mergeCell ref="Q192:R192"/>
    <mergeCell ref="A191:B191"/>
    <mergeCell ref="C191:D191"/>
    <mergeCell ref="E191:J191"/>
    <mergeCell ref="K191:L191"/>
    <mergeCell ref="M191:N191"/>
    <mergeCell ref="Q189:R189"/>
    <mergeCell ref="A190:B190"/>
    <mergeCell ref="C190:D190"/>
    <mergeCell ref="E190:J190"/>
    <mergeCell ref="K190:L190"/>
    <mergeCell ref="M190:N190"/>
    <mergeCell ref="O190:P190"/>
    <mergeCell ref="Q190:R190"/>
    <mergeCell ref="A189:B189"/>
    <mergeCell ref="C189:J189"/>
    <mergeCell ref="K189:L189"/>
    <mergeCell ref="M189:N189"/>
    <mergeCell ref="O189:P189"/>
    <mergeCell ref="O187:P187"/>
    <mergeCell ref="Q187:R187"/>
    <mergeCell ref="A188:B188"/>
    <mergeCell ref="C188:J188"/>
    <mergeCell ref="K188:L188"/>
    <mergeCell ref="M188:N188"/>
    <mergeCell ref="O188:P188"/>
    <mergeCell ref="Q188:R188"/>
    <mergeCell ref="A187:B187"/>
    <mergeCell ref="C187:D187"/>
    <mergeCell ref="E187:J187"/>
    <mergeCell ref="K187:L187"/>
    <mergeCell ref="M187:N187"/>
    <mergeCell ref="O185:P185"/>
    <mergeCell ref="Q185:R185"/>
    <mergeCell ref="A186:B186"/>
    <mergeCell ref="C186:D186"/>
    <mergeCell ref="E186:J186"/>
    <mergeCell ref="K186:L186"/>
    <mergeCell ref="M186:N186"/>
    <mergeCell ref="O186:P186"/>
    <mergeCell ref="Q186:R186"/>
    <mergeCell ref="A185:B185"/>
    <mergeCell ref="C185:D185"/>
    <mergeCell ref="E185:J185"/>
    <mergeCell ref="K185:L185"/>
    <mergeCell ref="M185:N185"/>
    <mergeCell ref="Q183:R183"/>
    <mergeCell ref="A184:B184"/>
    <mergeCell ref="C184:J184"/>
    <mergeCell ref="K184:L184"/>
    <mergeCell ref="M184:N184"/>
    <mergeCell ref="O184:P184"/>
    <mergeCell ref="Q184:R184"/>
    <mergeCell ref="A183:B183"/>
    <mergeCell ref="C183:J183"/>
    <mergeCell ref="K183:L183"/>
    <mergeCell ref="M183:N183"/>
    <mergeCell ref="O183:P183"/>
    <mergeCell ref="O181:P181"/>
    <mergeCell ref="Q181:R181"/>
    <mergeCell ref="A182:B182"/>
    <mergeCell ref="C182:D182"/>
    <mergeCell ref="E182:J182"/>
    <mergeCell ref="K182:L182"/>
    <mergeCell ref="M182:N182"/>
    <mergeCell ref="O182:P182"/>
    <mergeCell ref="Q182:R182"/>
    <mergeCell ref="A181:B181"/>
    <mergeCell ref="C181:D181"/>
    <mergeCell ref="E181:J181"/>
    <mergeCell ref="K181:L181"/>
    <mergeCell ref="M181:N181"/>
    <mergeCell ref="O179:P179"/>
    <mergeCell ref="Q179:R179"/>
    <mergeCell ref="A180:B180"/>
    <mergeCell ref="C180:D180"/>
    <mergeCell ref="E180:J180"/>
    <mergeCell ref="K180:L180"/>
    <mergeCell ref="M180:N180"/>
    <mergeCell ref="O180:P180"/>
    <mergeCell ref="Q180:R180"/>
    <mergeCell ref="A179:B179"/>
    <mergeCell ref="C179:D179"/>
    <mergeCell ref="E179:J179"/>
    <mergeCell ref="K179:L179"/>
    <mergeCell ref="M179:N179"/>
    <mergeCell ref="O177:P177"/>
    <mergeCell ref="Q177:R177"/>
    <mergeCell ref="A178:B178"/>
    <mergeCell ref="C178:D178"/>
    <mergeCell ref="E178:J178"/>
    <mergeCell ref="K178:L178"/>
    <mergeCell ref="M178:N178"/>
    <mergeCell ref="O178:P178"/>
    <mergeCell ref="Q178:R178"/>
    <mergeCell ref="A177:B177"/>
    <mergeCell ref="C177:D177"/>
    <mergeCell ref="E177:J177"/>
    <mergeCell ref="K177:L177"/>
    <mergeCell ref="M177:N177"/>
    <mergeCell ref="O175:P175"/>
    <mergeCell ref="Q175:R175"/>
    <mergeCell ref="A176:B176"/>
    <mergeCell ref="C176:D176"/>
    <mergeCell ref="E176:J176"/>
    <mergeCell ref="K176:L176"/>
    <mergeCell ref="M176:N176"/>
    <mergeCell ref="O176:P176"/>
    <mergeCell ref="Q176:R176"/>
    <mergeCell ref="A175:B175"/>
    <mergeCell ref="C175:D175"/>
    <mergeCell ref="E175:J175"/>
    <mergeCell ref="K175:L175"/>
    <mergeCell ref="M175:N175"/>
    <mergeCell ref="O173:P173"/>
    <mergeCell ref="Q173:R173"/>
    <mergeCell ref="A174:B174"/>
    <mergeCell ref="C174:D174"/>
    <mergeCell ref="E174:J174"/>
    <mergeCell ref="K174:L174"/>
    <mergeCell ref="M174:N174"/>
    <mergeCell ref="O174:P174"/>
    <mergeCell ref="Q174:R174"/>
    <mergeCell ref="A173:B173"/>
    <mergeCell ref="C173:D173"/>
    <mergeCell ref="E173:J173"/>
    <mergeCell ref="K173:L173"/>
    <mergeCell ref="M173:N173"/>
    <mergeCell ref="O171:P171"/>
    <mergeCell ref="Q171:R171"/>
    <mergeCell ref="A172:B172"/>
    <mergeCell ref="C172:D172"/>
    <mergeCell ref="E172:J172"/>
    <mergeCell ref="K172:L172"/>
    <mergeCell ref="M172:N172"/>
    <mergeCell ref="O172:P172"/>
    <mergeCell ref="Q172:R172"/>
    <mergeCell ref="A171:B171"/>
    <mergeCell ref="C171:D171"/>
    <mergeCell ref="E171:J171"/>
    <mergeCell ref="K171:L171"/>
    <mergeCell ref="M171:N171"/>
    <mergeCell ref="O169:P169"/>
    <mergeCell ref="Q169:R169"/>
    <mergeCell ref="A170:B170"/>
    <mergeCell ref="C170:D170"/>
    <mergeCell ref="E170:J170"/>
    <mergeCell ref="K170:L170"/>
    <mergeCell ref="M170:N170"/>
    <mergeCell ref="O170:P170"/>
    <mergeCell ref="Q170:R170"/>
    <mergeCell ref="A169:B169"/>
    <mergeCell ref="C169:D169"/>
    <mergeCell ref="E169:J169"/>
    <mergeCell ref="K169:L169"/>
    <mergeCell ref="M169:N169"/>
    <mergeCell ref="O167:P167"/>
    <mergeCell ref="Q167:R167"/>
    <mergeCell ref="A168:B168"/>
    <mergeCell ref="C168:D168"/>
    <mergeCell ref="E168:J168"/>
    <mergeCell ref="K168:L168"/>
    <mergeCell ref="M168:N168"/>
    <mergeCell ref="O168:P168"/>
    <mergeCell ref="Q168:R168"/>
    <mergeCell ref="A167:B167"/>
    <mergeCell ref="C167:D167"/>
    <mergeCell ref="E167:J167"/>
    <mergeCell ref="K167:L167"/>
    <mergeCell ref="M167:N167"/>
    <mergeCell ref="Q165:R165"/>
    <mergeCell ref="A166:B166"/>
    <mergeCell ref="C166:D166"/>
    <mergeCell ref="E166:J166"/>
    <mergeCell ref="K166:L166"/>
    <mergeCell ref="M166:N166"/>
    <mergeCell ref="O166:P166"/>
    <mergeCell ref="Q166:R166"/>
    <mergeCell ref="A165:B165"/>
    <mergeCell ref="C165:J165"/>
    <mergeCell ref="K165:L165"/>
    <mergeCell ref="M165:N165"/>
    <mergeCell ref="O165:P165"/>
    <mergeCell ref="Q163:R163"/>
    <mergeCell ref="A164:B164"/>
    <mergeCell ref="C164:D164"/>
    <mergeCell ref="E164:J164"/>
    <mergeCell ref="K164:L164"/>
    <mergeCell ref="M164:N164"/>
    <mergeCell ref="O164:P164"/>
    <mergeCell ref="Q164:R164"/>
    <mergeCell ref="A163:B163"/>
    <mergeCell ref="C163:J163"/>
    <mergeCell ref="K163:L163"/>
    <mergeCell ref="M163:N163"/>
    <mergeCell ref="O163:P163"/>
    <mergeCell ref="O161:P161"/>
    <mergeCell ref="Q161:R161"/>
    <mergeCell ref="A162:B162"/>
    <mergeCell ref="C162:D162"/>
    <mergeCell ref="E162:J162"/>
    <mergeCell ref="K162:L162"/>
    <mergeCell ref="M162:N162"/>
    <mergeCell ref="O162:P162"/>
    <mergeCell ref="Q162:R162"/>
    <mergeCell ref="A161:B161"/>
    <mergeCell ref="C161:D161"/>
    <mergeCell ref="E161:J161"/>
    <mergeCell ref="K161:L161"/>
    <mergeCell ref="M161:N161"/>
    <mergeCell ref="O159:P159"/>
    <mergeCell ref="Q159:R159"/>
    <mergeCell ref="A160:B160"/>
    <mergeCell ref="C160:D160"/>
    <mergeCell ref="E160:J160"/>
    <mergeCell ref="K160:L160"/>
    <mergeCell ref="M160:N160"/>
    <mergeCell ref="O160:P160"/>
    <mergeCell ref="Q160:R160"/>
    <mergeCell ref="A159:B159"/>
    <mergeCell ref="C159:D159"/>
    <mergeCell ref="E159:J159"/>
    <mergeCell ref="K159:L159"/>
    <mergeCell ref="M159:N159"/>
    <mergeCell ref="O157:P157"/>
    <mergeCell ref="Q157:R157"/>
    <mergeCell ref="A158:B158"/>
    <mergeCell ref="C158:D158"/>
    <mergeCell ref="E158:J158"/>
    <mergeCell ref="K158:L158"/>
    <mergeCell ref="M158:N158"/>
    <mergeCell ref="O158:P158"/>
    <mergeCell ref="Q158:R158"/>
    <mergeCell ref="A157:B157"/>
    <mergeCell ref="C157:D157"/>
    <mergeCell ref="E157:J157"/>
    <mergeCell ref="K157:L157"/>
    <mergeCell ref="M157:N157"/>
    <mergeCell ref="O155:P155"/>
    <mergeCell ref="Q155:R155"/>
    <mergeCell ref="A156:B156"/>
    <mergeCell ref="C156:D156"/>
    <mergeCell ref="E156:J156"/>
    <mergeCell ref="K156:L156"/>
    <mergeCell ref="M156:N156"/>
    <mergeCell ref="O156:P156"/>
    <mergeCell ref="Q156:R156"/>
    <mergeCell ref="A155:B155"/>
    <mergeCell ref="C155:D155"/>
    <mergeCell ref="E155:J155"/>
    <mergeCell ref="K155:L155"/>
    <mergeCell ref="M155:N155"/>
    <mergeCell ref="O153:P153"/>
    <mergeCell ref="Q153:R153"/>
    <mergeCell ref="A154:B154"/>
    <mergeCell ref="C154:D154"/>
    <mergeCell ref="E154:J154"/>
    <mergeCell ref="K154:L154"/>
    <mergeCell ref="M154:N154"/>
    <mergeCell ref="O154:P154"/>
    <mergeCell ref="Q154:R154"/>
    <mergeCell ref="A153:B153"/>
    <mergeCell ref="C153:D153"/>
    <mergeCell ref="E153:J153"/>
    <mergeCell ref="K153:L153"/>
    <mergeCell ref="M153:N153"/>
    <mergeCell ref="O151:P151"/>
    <mergeCell ref="Q151:R151"/>
    <mergeCell ref="A152:B152"/>
    <mergeCell ref="C152:D152"/>
    <mergeCell ref="E152:J152"/>
    <mergeCell ref="K152:L152"/>
    <mergeCell ref="M152:N152"/>
    <mergeCell ref="O152:P152"/>
    <mergeCell ref="Q152:R152"/>
    <mergeCell ref="A151:B151"/>
    <mergeCell ref="C151:D151"/>
    <mergeCell ref="E151:J151"/>
    <mergeCell ref="K151:L151"/>
    <mergeCell ref="M151:N151"/>
    <mergeCell ref="O149:P149"/>
    <mergeCell ref="Q149:R149"/>
    <mergeCell ref="A150:B150"/>
    <mergeCell ref="C150:D150"/>
    <mergeCell ref="E150:J150"/>
    <mergeCell ref="K150:L150"/>
    <mergeCell ref="M150:N150"/>
    <mergeCell ref="O150:P150"/>
    <mergeCell ref="Q150:R150"/>
    <mergeCell ref="A149:B149"/>
    <mergeCell ref="C149:D149"/>
    <mergeCell ref="E149:J149"/>
    <mergeCell ref="K149:L149"/>
    <mergeCell ref="M149:N149"/>
    <mergeCell ref="O147:P147"/>
    <mergeCell ref="Q147:R147"/>
    <mergeCell ref="A148:B148"/>
    <mergeCell ref="C148:D148"/>
    <mergeCell ref="E148:J148"/>
    <mergeCell ref="K148:L148"/>
    <mergeCell ref="M148:N148"/>
    <mergeCell ref="O148:P148"/>
    <mergeCell ref="Q148:R148"/>
    <mergeCell ref="A147:B147"/>
    <mergeCell ref="C147:D147"/>
    <mergeCell ref="E147:J147"/>
    <mergeCell ref="K147:L147"/>
    <mergeCell ref="M147:N147"/>
    <mergeCell ref="O145:P145"/>
    <mergeCell ref="Q145:R145"/>
    <mergeCell ref="A146:B146"/>
    <mergeCell ref="C146:D146"/>
    <mergeCell ref="E146:J146"/>
    <mergeCell ref="K146:L146"/>
    <mergeCell ref="M146:N146"/>
    <mergeCell ref="O146:P146"/>
    <mergeCell ref="Q146:R146"/>
    <mergeCell ref="A145:B145"/>
    <mergeCell ref="C145:D145"/>
    <mergeCell ref="E145:J145"/>
    <mergeCell ref="K145:L145"/>
    <mergeCell ref="M145:N145"/>
    <mergeCell ref="O143:P143"/>
    <mergeCell ref="Q143:R143"/>
    <mergeCell ref="A144:B144"/>
    <mergeCell ref="C144:D144"/>
    <mergeCell ref="E144:J144"/>
    <mergeCell ref="K144:L144"/>
    <mergeCell ref="M144:N144"/>
    <mergeCell ref="O144:P144"/>
    <mergeCell ref="Q144:R144"/>
    <mergeCell ref="A143:B143"/>
    <mergeCell ref="C143:D143"/>
    <mergeCell ref="E143:J143"/>
    <mergeCell ref="K143:L143"/>
    <mergeCell ref="M143:N143"/>
    <mergeCell ref="O141:P141"/>
    <mergeCell ref="Q141:R141"/>
    <mergeCell ref="A142:B142"/>
    <mergeCell ref="C142:D142"/>
    <mergeCell ref="E142:J142"/>
    <mergeCell ref="K142:L142"/>
    <mergeCell ref="M142:N142"/>
    <mergeCell ref="O142:P142"/>
    <mergeCell ref="Q142:R142"/>
    <mergeCell ref="A141:B141"/>
    <mergeCell ref="C141:D141"/>
    <mergeCell ref="E141:J141"/>
    <mergeCell ref="K141:L141"/>
    <mergeCell ref="M141:N141"/>
    <mergeCell ref="O139:P139"/>
    <mergeCell ref="Q139:R139"/>
    <mergeCell ref="A140:B140"/>
    <mergeCell ref="C140:D140"/>
    <mergeCell ref="E140:J140"/>
    <mergeCell ref="K140:L140"/>
    <mergeCell ref="M140:N140"/>
    <mergeCell ref="O140:P140"/>
    <mergeCell ref="Q140:R140"/>
    <mergeCell ref="A139:B139"/>
    <mergeCell ref="C139:D139"/>
    <mergeCell ref="E139:J139"/>
    <mergeCell ref="K139:L139"/>
    <mergeCell ref="M139:N139"/>
    <mergeCell ref="O137:P137"/>
    <mergeCell ref="Q137:R137"/>
    <mergeCell ref="A138:B138"/>
    <mergeCell ref="C138:D138"/>
    <mergeCell ref="E138:J138"/>
    <mergeCell ref="K138:L138"/>
    <mergeCell ref="M138:N138"/>
    <mergeCell ref="O138:P138"/>
    <mergeCell ref="Q138:R138"/>
    <mergeCell ref="A137:B137"/>
    <mergeCell ref="C137:D137"/>
    <mergeCell ref="E137:J137"/>
    <mergeCell ref="K137:L137"/>
    <mergeCell ref="M137:N137"/>
    <mergeCell ref="Q135:R135"/>
    <mergeCell ref="A136:B136"/>
    <mergeCell ref="C136:J136"/>
    <mergeCell ref="K136:L136"/>
    <mergeCell ref="M136:N136"/>
    <mergeCell ref="O136:P136"/>
    <mergeCell ref="Q136:R136"/>
    <mergeCell ref="A135:B135"/>
    <mergeCell ref="C135:J135"/>
    <mergeCell ref="K135:L135"/>
    <mergeCell ref="M135:N135"/>
    <mergeCell ref="O135:P135"/>
    <mergeCell ref="O133:P133"/>
    <mergeCell ref="Q133:R133"/>
    <mergeCell ref="A134:B134"/>
    <mergeCell ref="C134:D134"/>
    <mergeCell ref="E134:J134"/>
    <mergeCell ref="K134:L134"/>
    <mergeCell ref="M134:N134"/>
    <mergeCell ref="O134:P134"/>
    <mergeCell ref="Q134:R134"/>
    <mergeCell ref="A133:B133"/>
    <mergeCell ref="C133:D133"/>
    <mergeCell ref="E133:J133"/>
    <mergeCell ref="K133:L133"/>
    <mergeCell ref="M133:N133"/>
    <mergeCell ref="O131:P131"/>
    <mergeCell ref="Q131:R131"/>
    <mergeCell ref="A132:B132"/>
    <mergeCell ref="C132:D132"/>
    <mergeCell ref="E132:J132"/>
    <mergeCell ref="K132:L132"/>
    <mergeCell ref="M132:N132"/>
    <mergeCell ref="O132:P132"/>
    <mergeCell ref="Q132:R132"/>
    <mergeCell ref="A131:B131"/>
    <mergeCell ref="C131:D131"/>
    <mergeCell ref="E131:J131"/>
    <mergeCell ref="K131:L131"/>
    <mergeCell ref="M131:N131"/>
    <mergeCell ref="O129:P129"/>
    <mergeCell ref="Q129:R129"/>
    <mergeCell ref="A130:B130"/>
    <mergeCell ref="C130:D130"/>
    <mergeCell ref="E130:J130"/>
    <mergeCell ref="K130:L130"/>
    <mergeCell ref="M130:N130"/>
    <mergeCell ref="O130:P130"/>
    <mergeCell ref="Q130:R130"/>
    <mergeCell ref="A129:B129"/>
    <mergeCell ref="C129:D129"/>
    <mergeCell ref="E129:J129"/>
    <mergeCell ref="K129:L129"/>
    <mergeCell ref="M129:N129"/>
    <mergeCell ref="O127:P127"/>
    <mergeCell ref="Q127:R127"/>
    <mergeCell ref="A128:B128"/>
    <mergeCell ref="C128:D128"/>
    <mergeCell ref="E128:J128"/>
    <mergeCell ref="K128:L128"/>
    <mergeCell ref="M128:N128"/>
    <mergeCell ref="O128:P128"/>
    <mergeCell ref="Q128:R128"/>
    <mergeCell ref="A127:B127"/>
    <mergeCell ref="C127:D127"/>
    <mergeCell ref="E127:J127"/>
    <mergeCell ref="K127:L127"/>
    <mergeCell ref="M127:N127"/>
    <mergeCell ref="Q125:R125"/>
    <mergeCell ref="A126:B126"/>
    <mergeCell ref="C126:J126"/>
    <mergeCell ref="K126:L126"/>
    <mergeCell ref="M126:N126"/>
    <mergeCell ref="O126:P126"/>
    <mergeCell ref="Q126:R126"/>
    <mergeCell ref="A125:B125"/>
    <mergeCell ref="C125:J125"/>
    <mergeCell ref="K125:L125"/>
    <mergeCell ref="M125:N125"/>
    <mergeCell ref="O125:P125"/>
    <mergeCell ref="O123:P123"/>
    <mergeCell ref="Q123:R123"/>
    <mergeCell ref="A124:B124"/>
    <mergeCell ref="C124:D124"/>
    <mergeCell ref="E124:J124"/>
    <mergeCell ref="K124:L124"/>
    <mergeCell ref="M124:N124"/>
    <mergeCell ref="O124:P124"/>
    <mergeCell ref="Q124:R124"/>
    <mergeCell ref="A123:B123"/>
    <mergeCell ref="C123:D123"/>
    <mergeCell ref="E123:J123"/>
    <mergeCell ref="K123:L123"/>
    <mergeCell ref="M123:N123"/>
    <mergeCell ref="Q121:R121"/>
    <mergeCell ref="A122:B122"/>
    <mergeCell ref="C122:J122"/>
    <mergeCell ref="K122:L122"/>
    <mergeCell ref="M122:N122"/>
    <mergeCell ref="O122:P122"/>
    <mergeCell ref="Q122:R122"/>
    <mergeCell ref="A121:B121"/>
    <mergeCell ref="C121:J121"/>
    <mergeCell ref="K121:L121"/>
    <mergeCell ref="M121:N121"/>
    <mergeCell ref="O121:P121"/>
    <mergeCell ref="O119:P119"/>
    <mergeCell ref="Q119:R119"/>
    <mergeCell ref="A120:B120"/>
    <mergeCell ref="C120:D120"/>
    <mergeCell ref="E120:J120"/>
    <mergeCell ref="K120:L120"/>
    <mergeCell ref="M120:N120"/>
    <mergeCell ref="O120:P120"/>
    <mergeCell ref="Q120:R120"/>
    <mergeCell ref="A119:B119"/>
    <mergeCell ref="C119:D119"/>
    <mergeCell ref="E119:J119"/>
    <mergeCell ref="K119:L119"/>
    <mergeCell ref="M119:N119"/>
    <mergeCell ref="O117:P117"/>
    <mergeCell ref="Q117:R117"/>
    <mergeCell ref="A118:B118"/>
    <mergeCell ref="C118:D118"/>
    <mergeCell ref="E118:J118"/>
    <mergeCell ref="K118:L118"/>
    <mergeCell ref="M118:N118"/>
    <mergeCell ref="O118:P118"/>
    <mergeCell ref="Q118:R118"/>
    <mergeCell ref="A117:B117"/>
    <mergeCell ref="C117:D117"/>
    <mergeCell ref="E117:J117"/>
    <mergeCell ref="K117:L117"/>
    <mergeCell ref="M117:N117"/>
    <mergeCell ref="Q115:R115"/>
    <mergeCell ref="A116:B116"/>
    <mergeCell ref="C116:D116"/>
    <mergeCell ref="E116:J116"/>
    <mergeCell ref="K116:L116"/>
    <mergeCell ref="M116:N116"/>
    <mergeCell ref="O116:P116"/>
    <mergeCell ref="Q116:R116"/>
    <mergeCell ref="A115:B115"/>
    <mergeCell ref="C115:J115"/>
    <mergeCell ref="K115:L115"/>
    <mergeCell ref="M115:N115"/>
    <mergeCell ref="O115:P115"/>
    <mergeCell ref="O113:P113"/>
    <mergeCell ref="Q113:R113"/>
    <mergeCell ref="A114:B114"/>
    <mergeCell ref="C114:J114"/>
    <mergeCell ref="K114:L114"/>
    <mergeCell ref="M114:N114"/>
    <mergeCell ref="O114:P114"/>
    <mergeCell ref="Q114:R114"/>
    <mergeCell ref="A113:B113"/>
    <mergeCell ref="C113:D113"/>
    <mergeCell ref="E113:J113"/>
    <mergeCell ref="K113:L113"/>
    <mergeCell ref="M113:N113"/>
    <mergeCell ref="O111:P111"/>
    <mergeCell ref="Q111:R111"/>
    <mergeCell ref="A112:B112"/>
    <mergeCell ref="C112:D112"/>
    <mergeCell ref="E112:J112"/>
    <mergeCell ref="K112:L112"/>
    <mergeCell ref="M112:N112"/>
    <mergeCell ref="O112:P112"/>
    <mergeCell ref="Q112:R112"/>
    <mergeCell ref="A111:B111"/>
    <mergeCell ref="C111:D111"/>
    <mergeCell ref="E111:J111"/>
    <mergeCell ref="K111:L111"/>
    <mergeCell ref="M111:N111"/>
    <mergeCell ref="Q109:R109"/>
    <mergeCell ref="A110:B110"/>
    <mergeCell ref="C110:D110"/>
    <mergeCell ref="E110:J110"/>
    <mergeCell ref="K110:L110"/>
    <mergeCell ref="M110:N110"/>
    <mergeCell ref="O110:P110"/>
    <mergeCell ref="Q110:R110"/>
    <mergeCell ref="A109:B109"/>
    <mergeCell ref="C109:J109"/>
    <mergeCell ref="K109:L109"/>
    <mergeCell ref="M109:N109"/>
    <mergeCell ref="O109:P109"/>
    <mergeCell ref="Q107:R107"/>
    <mergeCell ref="A108:B108"/>
    <mergeCell ref="C108:D108"/>
    <mergeCell ref="E108:J108"/>
    <mergeCell ref="K108:L108"/>
    <mergeCell ref="M108:N108"/>
    <mergeCell ref="O108:P108"/>
    <mergeCell ref="Q108:R108"/>
    <mergeCell ref="A107:B107"/>
    <mergeCell ref="C107:J107"/>
    <mergeCell ref="K107:L107"/>
    <mergeCell ref="M107:N107"/>
    <mergeCell ref="O107:P107"/>
    <mergeCell ref="O105:P105"/>
    <mergeCell ref="Q105:R105"/>
    <mergeCell ref="A106:B106"/>
    <mergeCell ref="C106:J106"/>
    <mergeCell ref="K106:L106"/>
    <mergeCell ref="M106:N106"/>
    <mergeCell ref="O106:P106"/>
    <mergeCell ref="Q106:R106"/>
    <mergeCell ref="A105:B105"/>
    <mergeCell ref="C105:D105"/>
    <mergeCell ref="E105:J105"/>
    <mergeCell ref="K105:L105"/>
    <mergeCell ref="M105:N105"/>
    <mergeCell ref="O103:P103"/>
    <mergeCell ref="Q103:R103"/>
    <mergeCell ref="A104:B104"/>
    <mergeCell ref="C104:D104"/>
    <mergeCell ref="E104:J104"/>
    <mergeCell ref="K104:L104"/>
    <mergeCell ref="M104:N104"/>
    <mergeCell ref="O104:P104"/>
    <mergeCell ref="Q104:R104"/>
    <mergeCell ref="A103:B103"/>
    <mergeCell ref="C103:D103"/>
    <mergeCell ref="E103:J103"/>
    <mergeCell ref="K103:L103"/>
    <mergeCell ref="M103:N103"/>
    <mergeCell ref="Q101:R101"/>
    <mergeCell ref="A102:B102"/>
    <mergeCell ref="C102:J102"/>
    <mergeCell ref="K102:L102"/>
    <mergeCell ref="M102:N102"/>
    <mergeCell ref="O102:P102"/>
    <mergeCell ref="Q102:R102"/>
    <mergeCell ref="A101:B101"/>
    <mergeCell ref="C101:J101"/>
    <mergeCell ref="K101:L101"/>
    <mergeCell ref="M101:N101"/>
    <mergeCell ref="O101:P101"/>
    <mergeCell ref="O99:P99"/>
    <mergeCell ref="Q99:R99"/>
    <mergeCell ref="A100:B100"/>
    <mergeCell ref="C100:D100"/>
    <mergeCell ref="E100:J100"/>
    <mergeCell ref="K100:L100"/>
    <mergeCell ref="M100:N100"/>
    <mergeCell ref="O100:P100"/>
    <mergeCell ref="Q100:R100"/>
    <mergeCell ref="A99:B99"/>
    <mergeCell ref="C99:D99"/>
    <mergeCell ref="E99:J99"/>
    <mergeCell ref="K99:L99"/>
    <mergeCell ref="M99:N99"/>
    <mergeCell ref="Q97:R97"/>
    <mergeCell ref="A98:B98"/>
    <mergeCell ref="C98:D98"/>
    <mergeCell ref="E98:J98"/>
    <mergeCell ref="K98:L98"/>
    <mergeCell ref="M98:N98"/>
    <mergeCell ref="O98:P98"/>
    <mergeCell ref="Q98:R98"/>
    <mergeCell ref="A97:B97"/>
    <mergeCell ref="C97:J97"/>
    <mergeCell ref="K97:L97"/>
    <mergeCell ref="M97:N97"/>
    <mergeCell ref="O97:P97"/>
    <mergeCell ref="O95:P95"/>
    <mergeCell ref="Q95:R95"/>
    <mergeCell ref="A96:B96"/>
    <mergeCell ref="C96:J96"/>
    <mergeCell ref="K96:L96"/>
    <mergeCell ref="M96:N96"/>
    <mergeCell ref="O96:P96"/>
    <mergeCell ref="Q96:R96"/>
    <mergeCell ref="A95:B95"/>
    <mergeCell ref="C95:D95"/>
    <mergeCell ref="E95:J95"/>
    <mergeCell ref="K95:L95"/>
    <mergeCell ref="M95:N95"/>
    <mergeCell ref="Q93:R93"/>
    <mergeCell ref="A94:B94"/>
    <mergeCell ref="C94:J94"/>
    <mergeCell ref="K94:L94"/>
    <mergeCell ref="M94:N94"/>
    <mergeCell ref="O94:P94"/>
    <mergeCell ref="Q94:R94"/>
    <mergeCell ref="A93:B93"/>
    <mergeCell ref="C93:J93"/>
    <mergeCell ref="K93:L93"/>
    <mergeCell ref="M93:N93"/>
    <mergeCell ref="O93:P93"/>
    <mergeCell ref="O91:P91"/>
    <mergeCell ref="Q91:R91"/>
    <mergeCell ref="A92:B92"/>
    <mergeCell ref="C92:D92"/>
    <mergeCell ref="E92:J92"/>
    <mergeCell ref="K92:L92"/>
    <mergeCell ref="M92:N92"/>
    <mergeCell ref="O92:P92"/>
    <mergeCell ref="Q92:R92"/>
    <mergeCell ref="A91:B91"/>
    <mergeCell ref="C91:D91"/>
    <mergeCell ref="E91:J91"/>
    <mergeCell ref="K91:L91"/>
    <mergeCell ref="M91:N91"/>
    <mergeCell ref="Q89:R89"/>
    <mergeCell ref="A90:B90"/>
    <mergeCell ref="C90:J90"/>
    <mergeCell ref="K90:L90"/>
    <mergeCell ref="M90:N90"/>
    <mergeCell ref="O90:P90"/>
    <mergeCell ref="Q90:R90"/>
    <mergeCell ref="A89:B89"/>
    <mergeCell ref="C89:J89"/>
    <mergeCell ref="K89:L89"/>
    <mergeCell ref="M89:N89"/>
    <mergeCell ref="O89:P89"/>
    <mergeCell ref="O87:P87"/>
    <mergeCell ref="Q87:R87"/>
    <mergeCell ref="A88:B88"/>
    <mergeCell ref="C88:D88"/>
    <mergeCell ref="E88:J88"/>
    <mergeCell ref="K88:L88"/>
    <mergeCell ref="M88:N88"/>
    <mergeCell ref="O88:P88"/>
    <mergeCell ref="Q88:R88"/>
    <mergeCell ref="A87:B87"/>
    <mergeCell ref="C87:D87"/>
    <mergeCell ref="E87:J87"/>
    <mergeCell ref="K87:L87"/>
    <mergeCell ref="M87:N87"/>
    <mergeCell ref="O85:P85"/>
    <mergeCell ref="Q85:R85"/>
    <mergeCell ref="A86:B86"/>
    <mergeCell ref="C86:D86"/>
    <mergeCell ref="E86:J86"/>
    <mergeCell ref="K86:L86"/>
    <mergeCell ref="M86:N86"/>
    <mergeCell ref="O86:P86"/>
    <mergeCell ref="Q86:R86"/>
    <mergeCell ref="A85:B85"/>
    <mergeCell ref="C85:D85"/>
    <mergeCell ref="E85:J85"/>
    <mergeCell ref="K85:L85"/>
    <mergeCell ref="M85:N85"/>
    <mergeCell ref="O83:P83"/>
    <mergeCell ref="Q83:R83"/>
    <mergeCell ref="A84:B84"/>
    <mergeCell ref="C84:J84"/>
    <mergeCell ref="K84:L84"/>
    <mergeCell ref="M84:N84"/>
    <mergeCell ref="O84:P84"/>
    <mergeCell ref="Q84:R84"/>
    <mergeCell ref="A83:B83"/>
    <mergeCell ref="C83:D83"/>
    <mergeCell ref="E83:J83"/>
    <mergeCell ref="K83:L83"/>
    <mergeCell ref="M83:N83"/>
    <mergeCell ref="Q81:R81"/>
    <mergeCell ref="A82:B82"/>
    <mergeCell ref="C82:J82"/>
    <mergeCell ref="K82:L82"/>
    <mergeCell ref="M82:N82"/>
    <mergeCell ref="O82:P82"/>
    <mergeCell ref="Q82:R82"/>
    <mergeCell ref="A81:B81"/>
    <mergeCell ref="C81:J81"/>
    <mergeCell ref="K81:L81"/>
    <mergeCell ref="M81:N81"/>
    <mergeCell ref="O81:P81"/>
    <mergeCell ref="Q79:R79"/>
    <mergeCell ref="A80:B80"/>
    <mergeCell ref="C80:D80"/>
    <mergeCell ref="E80:J80"/>
    <mergeCell ref="K80:L80"/>
    <mergeCell ref="M80:N80"/>
    <mergeCell ref="O80:P80"/>
    <mergeCell ref="Q80:R80"/>
    <mergeCell ref="A79:B79"/>
    <mergeCell ref="C79:J79"/>
    <mergeCell ref="K79:L79"/>
    <mergeCell ref="M79:N79"/>
    <mergeCell ref="O79:P79"/>
    <mergeCell ref="O77:P77"/>
    <mergeCell ref="Q77:R77"/>
    <mergeCell ref="A78:B78"/>
    <mergeCell ref="C78:J78"/>
    <mergeCell ref="K78:L78"/>
    <mergeCell ref="M78:N78"/>
    <mergeCell ref="O78:P78"/>
    <mergeCell ref="Q78:R78"/>
    <mergeCell ref="A77:B77"/>
    <mergeCell ref="C77:D77"/>
    <mergeCell ref="E77:J77"/>
    <mergeCell ref="K77:L77"/>
    <mergeCell ref="M77:N77"/>
    <mergeCell ref="O75:P75"/>
    <mergeCell ref="Q75:R75"/>
    <mergeCell ref="A76:B76"/>
    <mergeCell ref="C76:D76"/>
    <mergeCell ref="E76:J76"/>
    <mergeCell ref="K76:L76"/>
    <mergeCell ref="M76:N76"/>
    <mergeCell ref="O76:P76"/>
    <mergeCell ref="Q76:R76"/>
    <mergeCell ref="A75:B75"/>
    <mergeCell ref="C75:D75"/>
    <mergeCell ref="E75:J75"/>
    <mergeCell ref="K75:L75"/>
    <mergeCell ref="M75:N75"/>
    <mergeCell ref="O73:P73"/>
    <mergeCell ref="Q73:R73"/>
    <mergeCell ref="A74:B74"/>
    <mergeCell ref="C74:D74"/>
    <mergeCell ref="E74:J74"/>
    <mergeCell ref="K74:L74"/>
    <mergeCell ref="M74:N74"/>
    <mergeCell ref="O74:P74"/>
    <mergeCell ref="Q74:R74"/>
    <mergeCell ref="A73:B73"/>
    <mergeCell ref="C73:D73"/>
    <mergeCell ref="E73:J73"/>
    <mergeCell ref="K73:L73"/>
    <mergeCell ref="M73:N73"/>
    <mergeCell ref="O71:P71"/>
    <mergeCell ref="Q71:R71"/>
    <mergeCell ref="A72:B72"/>
    <mergeCell ref="C72:J72"/>
    <mergeCell ref="K72:L72"/>
    <mergeCell ref="M72:N72"/>
    <mergeCell ref="O72:P72"/>
    <mergeCell ref="Q72:R72"/>
    <mergeCell ref="A71:B71"/>
    <mergeCell ref="C71:D71"/>
    <mergeCell ref="E71:J71"/>
    <mergeCell ref="K71:L71"/>
    <mergeCell ref="M71:N71"/>
    <mergeCell ref="Q69:R69"/>
    <mergeCell ref="A70:B70"/>
    <mergeCell ref="C70:J70"/>
    <mergeCell ref="K70:L70"/>
    <mergeCell ref="M70:N70"/>
    <mergeCell ref="O70:P70"/>
    <mergeCell ref="Q70:R70"/>
    <mergeCell ref="A69:B69"/>
    <mergeCell ref="C69:J69"/>
    <mergeCell ref="K69:L69"/>
    <mergeCell ref="M69:N69"/>
    <mergeCell ref="O69:P69"/>
    <mergeCell ref="Q67:R67"/>
    <mergeCell ref="A68:B68"/>
    <mergeCell ref="C68:D68"/>
    <mergeCell ref="E68:J68"/>
    <mergeCell ref="K68:L68"/>
    <mergeCell ref="M68:N68"/>
    <mergeCell ref="O68:P68"/>
    <mergeCell ref="Q68:R68"/>
    <mergeCell ref="A67:B67"/>
    <mergeCell ref="C67:J67"/>
    <mergeCell ref="K67:L67"/>
    <mergeCell ref="M67:N67"/>
    <mergeCell ref="O67:P67"/>
    <mergeCell ref="O65:P65"/>
    <mergeCell ref="Q65:R65"/>
    <mergeCell ref="A66:B66"/>
    <mergeCell ref="C66:J66"/>
    <mergeCell ref="K66:L66"/>
    <mergeCell ref="M66:N66"/>
    <mergeCell ref="O66:P66"/>
    <mergeCell ref="Q66:R66"/>
    <mergeCell ref="A65:B65"/>
    <mergeCell ref="C65:D65"/>
    <mergeCell ref="E65:J65"/>
    <mergeCell ref="K65:L65"/>
    <mergeCell ref="M65:N65"/>
    <mergeCell ref="O63:P63"/>
    <mergeCell ref="Q63:R63"/>
    <mergeCell ref="A64:B64"/>
    <mergeCell ref="C64:D64"/>
    <mergeCell ref="E64:J64"/>
    <mergeCell ref="K64:L64"/>
    <mergeCell ref="M64:N64"/>
    <mergeCell ref="O64:P64"/>
    <mergeCell ref="Q64:R64"/>
    <mergeCell ref="A63:B63"/>
    <mergeCell ref="C63:D63"/>
    <mergeCell ref="E63:J63"/>
    <mergeCell ref="K63:L63"/>
    <mergeCell ref="M63:N63"/>
    <mergeCell ref="Q61:R61"/>
    <mergeCell ref="A62:B62"/>
    <mergeCell ref="C62:J62"/>
    <mergeCell ref="K62:L62"/>
    <mergeCell ref="M62:N62"/>
    <mergeCell ref="O62:P62"/>
    <mergeCell ref="Q62:R62"/>
    <mergeCell ref="A61:B61"/>
    <mergeCell ref="C61:J61"/>
    <mergeCell ref="K61:L61"/>
    <mergeCell ref="M61:N61"/>
    <mergeCell ref="O61:P61"/>
    <mergeCell ref="O59:P59"/>
    <mergeCell ref="Q59:R59"/>
    <mergeCell ref="A60:B60"/>
    <mergeCell ref="C60:D60"/>
    <mergeCell ref="E60:J60"/>
    <mergeCell ref="K60:L60"/>
    <mergeCell ref="M60:N60"/>
    <mergeCell ref="O60:P60"/>
    <mergeCell ref="Q60:R60"/>
    <mergeCell ref="A59:B59"/>
    <mergeCell ref="C59:D59"/>
    <mergeCell ref="E59:J59"/>
    <mergeCell ref="K59:L59"/>
    <mergeCell ref="M59:N59"/>
    <mergeCell ref="Q57:R57"/>
    <mergeCell ref="A58:B58"/>
    <mergeCell ref="C58:D58"/>
    <mergeCell ref="E58:J58"/>
    <mergeCell ref="K58:L58"/>
    <mergeCell ref="M58:N58"/>
    <mergeCell ref="O58:P58"/>
    <mergeCell ref="Q58:R58"/>
    <mergeCell ref="A57:B57"/>
    <mergeCell ref="C57:J57"/>
    <mergeCell ref="K57:L57"/>
    <mergeCell ref="M57:N57"/>
    <mergeCell ref="O57:P57"/>
    <mergeCell ref="O55:P55"/>
    <mergeCell ref="Q55:R55"/>
    <mergeCell ref="A56:B56"/>
    <mergeCell ref="C56:J56"/>
    <mergeCell ref="K56:L56"/>
    <mergeCell ref="M56:N56"/>
    <mergeCell ref="O56:P56"/>
    <mergeCell ref="Q56:R56"/>
    <mergeCell ref="A55:B55"/>
    <mergeCell ref="C55:D55"/>
    <mergeCell ref="E55:J55"/>
    <mergeCell ref="K55:L55"/>
    <mergeCell ref="M55:N55"/>
    <mergeCell ref="O53:P53"/>
    <mergeCell ref="Q53:R53"/>
    <mergeCell ref="A54:B54"/>
    <mergeCell ref="C54:D54"/>
    <mergeCell ref="E54:J54"/>
    <mergeCell ref="K54:L54"/>
    <mergeCell ref="M54:N54"/>
    <mergeCell ref="O54:P54"/>
    <mergeCell ref="Q54:R54"/>
    <mergeCell ref="A53:B53"/>
    <mergeCell ref="C53:D53"/>
    <mergeCell ref="E53:J53"/>
    <mergeCell ref="K53:L53"/>
    <mergeCell ref="M53:N53"/>
    <mergeCell ref="Q51:R51"/>
    <mergeCell ref="A52:B52"/>
    <mergeCell ref="C52:J52"/>
    <mergeCell ref="K52:L52"/>
    <mergeCell ref="M52:N52"/>
    <mergeCell ref="O52:P52"/>
    <mergeCell ref="Q52:R52"/>
    <mergeCell ref="A51:B51"/>
    <mergeCell ref="C51:J51"/>
    <mergeCell ref="K51:L51"/>
    <mergeCell ref="M51:N51"/>
    <mergeCell ref="O51:P51"/>
    <mergeCell ref="O49:P49"/>
    <mergeCell ref="Q49:R49"/>
    <mergeCell ref="A50:B50"/>
    <mergeCell ref="C50:D50"/>
    <mergeCell ref="E50:J50"/>
    <mergeCell ref="K50:L50"/>
    <mergeCell ref="M50:N50"/>
    <mergeCell ref="O50:P50"/>
    <mergeCell ref="Q50:R50"/>
    <mergeCell ref="A49:B49"/>
    <mergeCell ref="C49:D49"/>
    <mergeCell ref="E49:J49"/>
    <mergeCell ref="K49:L49"/>
    <mergeCell ref="M49:N49"/>
    <mergeCell ref="Q47:R47"/>
    <mergeCell ref="A48:B48"/>
    <mergeCell ref="C48:D48"/>
    <mergeCell ref="E48:J48"/>
    <mergeCell ref="K48:L48"/>
    <mergeCell ref="M48:N48"/>
    <mergeCell ref="O48:P48"/>
    <mergeCell ref="Q48:R48"/>
    <mergeCell ref="A47:B47"/>
    <mergeCell ref="C47:J47"/>
    <mergeCell ref="K47:L47"/>
    <mergeCell ref="M47:N47"/>
    <mergeCell ref="O47:P47"/>
    <mergeCell ref="O45:P45"/>
    <mergeCell ref="Q45:R45"/>
    <mergeCell ref="A46:B46"/>
    <mergeCell ref="C46:J46"/>
    <mergeCell ref="K46:L46"/>
    <mergeCell ref="M46:N46"/>
    <mergeCell ref="O46:P46"/>
    <mergeCell ref="Q46:R46"/>
    <mergeCell ref="A45:B45"/>
    <mergeCell ref="C45:D45"/>
    <mergeCell ref="E45:J45"/>
    <mergeCell ref="K45:L45"/>
    <mergeCell ref="M45:N45"/>
    <mergeCell ref="Q43:R43"/>
    <mergeCell ref="A44:B44"/>
    <mergeCell ref="C44:D44"/>
    <mergeCell ref="E44:J44"/>
    <mergeCell ref="K44:L44"/>
    <mergeCell ref="M44:N44"/>
    <mergeCell ref="O44:P44"/>
    <mergeCell ref="Q44:R44"/>
    <mergeCell ref="A43:B43"/>
    <mergeCell ref="C43:J43"/>
    <mergeCell ref="K43:L43"/>
    <mergeCell ref="M43:N43"/>
    <mergeCell ref="O43:P43"/>
    <mergeCell ref="O41:P41"/>
    <mergeCell ref="Q41:R41"/>
    <mergeCell ref="A42:B42"/>
    <mergeCell ref="C42:J42"/>
    <mergeCell ref="K42:L42"/>
    <mergeCell ref="M42:N42"/>
    <mergeCell ref="O42:P42"/>
    <mergeCell ref="Q42:R42"/>
    <mergeCell ref="A41:B41"/>
    <mergeCell ref="C41:D41"/>
    <mergeCell ref="E41:J41"/>
    <mergeCell ref="K41:L41"/>
    <mergeCell ref="M41:N41"/>
    <mergeCell ref="O39:P39"/>
    <mergeCell ref="Q39:R39"/>
    <mergeCell ref="A40:B40"/>
    <mergeCell ref="C40:D40"/>
    <mergeCell ref="E40:J40"/>
    <mergeCell ref="K40:L40"/>
    <mergeCell ref="M40:N40"/>
    <mergeCell ref="O40:P40"/>
    <mergeCell ref="Q40:R40"/>
    <mergeCell ref="A39:B39"/>
    <mergeCell ref="C39:D39"/>
    <mergeCell ref="E39:J39"/>
    <mergeCell ref="K39:L39"/>
    <mergeCell ref="M39:N39"/>
    <mergeCell ref="Q37:R37"/>
    <mergeCell ref="A38:B38"/>
    <mergeCell ref="C38:J38"/>
    <mergeCell ref="K38:L38"/>
    <mergeCell ref="M38:N38"/>
    <mergeCell ref="O38:P38"/>
    <mergeCell ref="Q38:R38"/>
    <mergeCell ref="A37:B37"/>
    <mergeCell ref="C37:J37"/>
    <mergeCell ref="K37:L37"/>
    <mergeCell ref="M37:N37"/>
    <mergeCell ref="O37:P37"/>
    <mergeCell ref="Q35:R35"/>
    <mergeCell ref="A36:B36"/>
    <mergeCell ref="C36:J36"/>
    <mergeCell ref="K36:L36"/>
    <mergeCell ref="M36:N36"/>
    <mergeCell ref="O36:P36"/>
    <mergeCell ref="Q36:R36"/>
    <mergeCell ref="A35:B35"/>
    <mergeCell ref="C35:J35"/>
    <mergeCell ref="K35:L35"/>
    <mergeCell ref="M35:N35"/>
    <mergeCell ref="O35:P35"/>
    <mergeCell ref="Q33:R33"/>
    <mergeCell ref="A34:B34"/>
    <mergeCell ref="C34:J34"/>
    <mergeCell ref="K34:L34"/>
    <mergeCell ref="M34:N34"/>
    <mergeCell ref="O34:P34"/>
    <mergeCell ref="Q34:R34"/>
    <mergeCell ref="A33:B33"/>
    <mergeCell ref="C33:J33"/>
    <mergeCell ref="K33:L33"/>
    <mergeCell ref="M33:N33"/>
    <mergeCell ref="O33:P33"/>
    <mergeCell ref="Q31:R31"/>
    <mergeCell ref="A32:B32"/>
    <mergeCell ref="C32:J32"/>
    <mergeCell ref="K32:L32"/>
    <mergeCell ref="M32:N32"/>
    <mergeCell ref="O32:P32"/>
    <mergeCell ref="Q32:R32"/>
    <mergeCell ref="A31:B31"/>
    <mergeCell ref="C31:J31"/>
    <mergeCell ref="K31:L31"/>
    <mergeCell ref="M31:N31"/>
    <mergeCell ref="O31:P31"/>
    <mergeCell ref="Q29:R29"/>
    <mergeCell ref="A30:B30"/>
    <mergeCell ref="C30:J30"/>
    <mergeCell ref="K30:L30"/>
    <mergeCell ref="M30:N30"/>
    <mergeCell ref="O30:P30"/>
    <mergeCell ref="Q30:R30"/>
    <mergeCell ref="A29:B29"/>
    <mergeCell ref="C29:J29"/>
    <mergeCell ref="K29:L29"/>
    <mergeCell ref="M29:N29"/>
    <mergeCell ref="O29:P29"/>
    <mergeCell ref="Q27:R27"/>
    <mergeCell ref="A28:B28"/>
    <mergeCell ref="C28:J28"/>
    <mergeCell ref="K28:L28"/>
    <mergeCell ref="M28:N28"/>
    <mergeCell ref="O28:P28"/>
    <mergeCell ref="Q28:R28"/>
    <mergeCell ref="A27:B27"/>
    <mergeCell ref="C27:J27"/>
    <mergeCell ref="K27:L27"/>
    <mergeCell ref="M27:N27"/>
    <mergeCell ref="O27:P27"/>
    <mergeCell ref="Q25:R25"/>
    <mergeCell ref="A26:B26"/>
    <mergeCell ref="C26:J26"/>
    <mergeCell ref="K26:L26"/>
    <mergeCell ref="M26:N26"/>
    <mergeCell ref="O26:P26"/>
    <mergeCell ref="Q26:R26"/>
    <mergeCell ref="A25:B25"/>
    <mergeCell ref="C25:J25"/>
    <mergeCell ref="K25:L25"/>
    <mergeCell ref="M25:N25"/>
    <mergeCell ref="O25:P25"/>
    <mergeCell ref="Q23:R23"/>
    <mergeCell ref="A24:B24"/>
    <mergeCell ref="C24:J24"/>
    <mergeCell ref="K24:L24"/>
    <mergeCell ref="M24:N24"/>
    <mergeCell ref="O24:P24"/>
    <mergeCell ref="Q24:R24"/>
    <mergeCell ref="A23:B23"/>
    <mergeCell ref="C23:J23"/>
    <mergeCell ref="K23:L23"/>
    <mergeCell ref="M23:N23"/>
    <mergeCell ref="O23:P23"/>
    <mergeCell ref="Q21:R21"/>
    <mergeCell ref="A22:B22"/>
    <mergeCell ref="C22:J22"/>
    <mergeCell ref="K22:L22"/>
    <mergeCell ref="M22:N22"/>
    <mergeCell ref="O22:P22"/>
    <mergeCell ref="Q22:R22"/>
    <mergeCell ref="A21:B21"/>
    <mergeCell ref="C21:J21"/>
    <mergeCell ref="K21:L21"/>
    <mergeCell ref="M21:N21"/>
    <mergeCell ref="O21:P21"/>
    <mergeCell ref="Q19:R19"/>
    <mergeCell ref="A20:B20"/>
    <mergeCell ref="C20:J20"/>
    <mergeCell ref="K20:L20"/>
    <mergeCell ref="M20:N20"/>
    <mergeCell ref="O20:P20"/>
    <mergeCell ref="Q20:R20"/>
    <mergeCell ref="A19:B19"/>
    <mergeCell ref="C19:J19"/>
    <mergeCell ref="K19:L19"/>
    <mergeCell ref="M19:N19"/>
    <mergeCell ref="O19:P19"/>
    <mergeCell ref="Q17:R17"/>
    <mergeCell ref="A18:B18"/>
    <mergeCell ref="C18:J18"/>
    <mergeCell ref="K18:L18"/>
    <mergeCell ref="M18:N18"/>
    <mergeCell ref="O18:P18"/>
    <mergeCell ref="Q18:R18"/>
    <mergeCell ref="A17:B17"/>
    <mergeCell ref="C17:J17"/>
    <mergeCell ref="K17:L17"/>
    <mergeCell ref="M17:N17"/>
    <mergeCell ref="O17:P17"/>
    <mergeCell ref="Q15:R15"/>
    <mergeCell ref="A16:B16"/>
    <mergeCell ref="C16:J16"/>
    <mergeCell ref="K16:L16"/>
    <mergeCell ref="M16:N16"/>
    <mergeCell ref="O16:P16"/>
    <mergeCell ref="Q16:R16"/>
    <mergeCell ref="A15:B15"/>
    <mergeCell ref="C15:J15"/>
    <mergeCell ref="K15:L15"/>
    <mergeCell ref="M15:N15"/>
    <mergeCell ref="O15:P15"/>
    <mergeCell ref="Q13:R13"/>
    <mergeCell ref="A14:B14"/>
    <mergeCell ref="C14:J14"/>
    <mergeCell ref="K14:L14"/>
    <mergeCell ref="M14:N14"/>
    <mergeCell ref="O14:P14"/>
    <mergeCell ref="Q14:R14"/>
    <mergeCell ref="A13:B13"/>
    <mergeCell ref="C13:J13"/>
    <mergeCell ref="K13:L13"/>
    <mergeCell ref="M13:N13"/>
    <mergeCell ref="O13:P13"/>
    <mergeCell ref="A12:J12"/>
    <mergeCell ref="K12:L12"/>
    <mergeCell ref="M12:N12"/>
    <mergeCell ref="O12:P12"/>
    <mergeCell ref="Q12:R12"/>
    <mergeCell ref="A1:E1"/>
    <mergeCell ref="A2:B2"/>
    <mergeCell ref="A3:B3"/>
    <mergeCell ref="A4:B4"/>
    <mergeCell ref="A5:B5"/>
    <mergeCell ref="K11:L11"/>
    <mergeCell ref="M11:N11"/>
    <mergeCell ref="O11:P11"/>
    <mergeCell ref="Q11:R11"/>
    <mergeCell ref="A11:B11"/>
    <mergeCell ref="C11:D11"/>
    <mergeCell ref="E11:J11"/>
    <mergeCell ref="K10:L10"/>
    <mergeCell ref="M10:N10"/>
    <mergeCell ref="O10:P10"/>
    <mergeCell ref="Q10:R10"/>
    <mergeCell ref="A10:B10"/>
    <mergeCell ref="C10:J10"/>
    <mergeCell ref="A6:R6"/>
    <mergeCell ref="A7:R7"/>
    <mergeCell ref="A8:R8"/>
    <mergeCell ref="K9:L9"/>
    <mergeCell ref="M9:N9"/>
    <mergeCell ref="O9:P9"/>
    <mergeCell ref="Q9:R9"/>
    <mergeCell ref="A9:B9"/>
    <mergeCell ref="C9:J9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Izvještaj o izvršenju plana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  <vt:lpstr>'Izvještaj o izvršenju plana'!Podrucje_ispisa</vt:lpstr>
      <vt:lpstr>'Prihodi i rashodi prema izvorim'!Podrucje_ispisa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Drazenka Krajacic</cp:lastModifiedBy>
  <cp:lastPrinted>2024-03-27T08:08:41Z</cp:lastPrinted>
  <dcterms:created xsi:type="dcterms:W3CDTF">2024-03-13T10:26:45Z</dcterms:created>
  <dcterms:modified xsi:type="dcterms:W3CDTF">2024-03-27T11:46:53Z</dcterms:modified>
</cp:coreProperties>
</file>