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PLAN 2024-2026\"/>
    </mc:Choice>
  </mc:AlternateContent>
  <xr:revisionPtr revIDLastSave="0" documentId="13_ncr:1_{4285027A-A890-4389-AAE6-9A4B6A75B42E}" xr6:coauthVersionLast="37" xr6:coauthVersionMax="37" xr10:uidLastSave="{00000000-0000-0000-0000-000000000000}"/>
  <bookViews>
    <workbookView xWindow="0" yWindow="0" windowWidth="28800" windowHeight="1230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POSEBNI DIO" sheetId="12" r:id="rId5"/>
    <sheet name="Račun financiranja" sheetId="6" r:id="rId6"/>
    <sheet name="Račun financiranja po izvorima" sheetId="9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F12" i="5"/>
  <c r="D12" i="5"/>
  <c r="C13" i="5"/>
  <c r="D10" i="8"/>
  <c r="D11" i="8"/>
  <c r="E11" i="8"/>
  <c r="F11" i="8"/>
  <c r="D13" i="8"/>
  <c r="E13" i="8"/>
  <c r="F13" i="8"/>
  <c r="D15" i="8"/>
  <c r="E15" i="8"/>
  <c r="F15" i="8"/>
  <c r="D25" i="8"/>
  <c r="E25" i="8"/>
  <c r="F25" i="8"/>
  <c r="D27" i="8"/>
  <c r="E27" i="8"/>
  <c r="F27" i="8"/>
  <c r="E33" i="8"/>
  <c r="F33" i="8"/>
  <c r="E52" i="8"/>
  <c r="F52" i="8"/>
  <c r="E50" i="8"/>
  <c r="F50" i="8"/>
  <c r="E48" i="8"/>
  <c r="F48" i="8"/>
  <c r="E38" i="8"/>
  <c r="F38" i="8"/>
  <c r="E36" i="8"/>
  <c r="F36" i="8"/>
  <c r="E34" i="8"/>
  <c r="F34" i="8"/>
  <c r="D52" i="8"/>
  <c r="D50" i="8"/>
  <c r="D48" i="8"/>
  <c r="D38" i="8"/>
  <c r="D36" i="8"/>
  <c r="D34" i="8"/>
  <c r="F10" i="8" l="1"/>
  <c r="E10" i="8"/>
  <c r="D33" i="8"/>
  <c r="B52" i="8"/>
  <c r="B38" i="8"/>
  <c r="B33" i="8" s="1"/>
  <c r="B36" i="8"/>
  <c r="B27" i="8"/>
  <c r="B25" i="8"/>
  <c r="B15" i="8"/>
  <c r="C11" i="8"/>
  <c r="C13" i="8"/>
  <c r="B10" i="8" l="1"/>
  <c r="C52" i="8" l="1"/>
  <c r="C27" i="8"/>
  <c r="C25" i="8"/>
  <c r="C15" i="8"/>
  <c r="C10" i="8" s="1"/>
  <c r="C50" i="8"/>
  <c r="C48" i="8"/>
  <c r="C38" i="8"/>
  <c r="C36" i="8"/>
  <c r="C33" i="8" s="1"/>
  <c r="C34" i="8"/>
  <c r="F30" i="3" l="1"/>
  <c r="F24" i="3" s="1"/>
  <c r="E24" i="3"/>
  <c r="E25" i="3"/>
  <c r="F25" i="3"/>
  <c r="G25" i="3"/>
  <c r="H25" i="3"/>
  <c r="D25" i="3"/>
  <c r="G30" i="3"/>
  <c r="H30" i="3"/>
  <c r="D30" i="3"/>
  <c r="E30" i="3"/>
  <c r="E10" i="3"/>
  <c r="D24" i="3" l="1"/>
  <c r="H24" i="3"/>
  <c r="G24" i="3"/>
  <c r="E11" i="3" l="1"/>
  <c r="F11" i="3"/>
  <c r="F10" i="3" s="1"/>
  <c r="G11" i="3"/>
  <c r="G10" i="3" s="1"/>
  <c r="H11" i="3"/>
  <c r="H10" i="3" s="1"/>
  <c r="D11" i="3"/>
  <c r="D10" i="3" s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I14" i="10" l="1"/>
  <c r="H14" i="10"/>
  <c r="H22" i="10" s="1"/>
  <c r="H28" i="10" s="1"/>
  <c r="H29" i="10" s="1"/>
  <c r="G14" i="10"/>
  <c r="G22" i="10" s="1"/>
  <c r="G28" i="10" s="1"/>
  <c r="G29" i="10" s="1"/>
  <c r="F14" i="10"/>
  <c r="J14" i="10"/>
  <c r="J22" i="10" s="1"/>
  <c r="J28" i="10" s="1"/>
  <c r="J29" i="10" s="1"/>
  <c r="I22" i="10"/>
  <c r="I28" i="10" s="1"/>
  <c r="I29" i="10" s="1"/>
  <c r="F22" i="10"/>
  <c r="F28" i="10" s="1"/>
  <c r="F29" i="10" s="1"/>
</calcChain>
</file>

<file path=xl/sharedStrings.xml><?xml version="1.0" encoding="utf-8"?>
<sst xmlns="http://schemas.openxmlformats.org/spreadsheetml/2006/main" count="444" uniqueCount="168">
  <si>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</si>
  <si>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</si>
  <si>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</si>
  <si>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</si>
  <si>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</si>
  <si>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</si>
  <si>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</si>
  <si>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</si>
  <si>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</si>
  <si>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</si>
  <si>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</si>
  <si>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</si>
  <si>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</si>
  <si>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</si>
  <si>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</si>
  <si>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</si>
  <si>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</si>
  <si>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</si>
  <si>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</si>
  <si>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</si>
  <si>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</si>
  <si>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</si>
  <si>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</si>
  <si>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</si>
  <si>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</si>
  <si>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</si>
  <si>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</si>
  <si>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</si>
  <si>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</si>
  <si>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</si>
  <si>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</si>
  <si>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</si>
  <si>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</si>
  <si>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</si>
  <si>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</si>
  <si>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</si>
  <si>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</si>
  <si>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</si>
  <si>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</si>
  <si>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</si>
  <si>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</si>
  <si>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</si>
  <si>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</si>
  <si>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</si>
  <si>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</si>
  <si>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</si>
  <si>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</si>
  <si>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</si>
  <si>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</si>
  <si>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</si>
  <si>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</si>
  <si>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</si>
  <si>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</si>
  <si>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</si>
  <si>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</si>
  <si>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</si>
  <si>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</si>
  <si>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</si>
  <si>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</si>
  <si>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</si>
  <si>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</si>
  <si>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</si>
  <si>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</si>
  <si>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</si>
  <si>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</si>
  <si>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</si>
  <si>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</si>
  <si>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</si>
  <si>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</si>
  <si>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</si>
  <si>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</si>
  <si>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</si>
  <si>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upravnih i administrativnih pristojbi, pristojbi po posebnim propisima</t>
  </si>
  <si>
    <t>Prihodi od prodaje proizvoda i roba te pruženih usluga i prihodi od donacija</t>
  </si>
  <si>
    <t>Kazne, upravne mjere i ostali prihodi</t>
  </si>
  <si>
    <t>Naknade građanima i kućanstvima  na temelju osiguranja i druge naknade</t>
  </si>
  <si>
    <t>Ostali rashodi</t>
  </si>
  <si>
    <t>4.7. Prihodi za posebne namjene - prihodi PK</t>
  </si>
  <si>
    <t>5.2. Pomoći iz državnog proračuna - ostalo</t>
  </si>
  <si>
    <t>5.4. Prihodi za decentralizirane funkc.-oš</t>
  </si>
  <si>
    <t>5.9. Pomoći temeljem prijenosa sredstava EU</t>
  </si>
  <si>
    <t>5.A. Pomoći iz županijskog proračuna - PK</t>
  </si>
  <si>
    <t>5.B. Pomoći iz državnog proračuna - PK</t>
  </si>
  <si>
    <t>5.T. Pomoći iz MZO za plaće OŠ</t>
  </si>
  <si>
    <t>6.5. Donacije - prihodi PK</t>
  </si>
  <si>
    <t>7.4. Prihodi od prodaje nefin.imovine</t>
  </si>
  <si>
    <t>6 Donacije</t>
  </si>
  <si>
    <t>7 prihodi od prodaje ili zamjene nefin.imovine</t>
  </si>
  <si>
    <t>5.8. Pomoći iz drž.pror.od institucija i tijela EU - PK</t>
  </si>
  <si>
    <t>1.1. Opći prihodi i primici</t>
  </si>
  <si>
    <t>V.P. DEC</t>
  </si>
  <si>
    <t>9 Višak prihoda</t>
  </si>
  <si>
    <t>VP DEC</t>
  </si>
  <si>
    <t>9.J. VP IZ PRETHODNE GODINE pomoći iz DP</t>
  </si>
  <si>
    <t>9.P. VP IZ PRETHODNE GODINE od prodaje nefin.imov.</t>
  </si>
  <si>
    <t>9.U. VP IZ PRETHODNE GODINE prihodi za pos.namjene</t>
  </si>
  <si>
    <t>9.Y. VP IZ PRETHODNE GODINE pomoći iz DP tem.prijenosa EU</t>
  </si>
  <si>
    <t>5.C. Pomoći iz gradskog proračuna - PK</t>
  </si>
  <si>
    <t>09 Obrazovanje</t>
  </si>
  <si>
    <t>0912 Osnovno obrazovanje</t>
  </si>
  <si>
    <t>096 Dodatne usluge u obrazovanju</t>
  </si>
  <si>
    <t>091 Predškolsko i isnovnoškolsko obrazovanje</t>
  </si>
  <si>
    <t>098 Usluge obrazovanja koje nisu drugdje dodane</t>
  </si>
  <si>
    <t>BROJ KONTA</t>
  </si>
  <si>
    <t>PLAN 2024</t>
  </si>
  <si>
    <t>PLAN 2025</t>
  </si>
  <si>
    <t>PLAN 2026</t>
  </si>
  <si>
    <t>11 CENTAR ZA ODGOJ I OBRAZOVANJE DJECE I MLADEŽI</t>
  </si>
  <si>
    <t>Program 6000 OSNOVNO ŠKOLSTVO - ZAKONSKI STANDARD - DEC</t>
  </si>
  <si>
    <t>Aktivnost A600001 Financiranje materijalnih i financijskih rashoda</t>
  </si>
  <si>
    <t>Izvor 5.4. Prihodi za decentralizirane funkcije - OŠ</t>
  </si>
  <si>
    <t>3 Rashodi poslovanja</t>
  </si>
  <si>
    <t>32 Materijalni rashodi</t>
  </si>
  <si>
    <t>Izvor 9.O. V.P. iz prethodne godine DEC OŠ</t>
  </si>
  <si>
    <t>Program 6001 OSNOVNO ŠKOLSTVO - IZNAD STANDARDA</t>
  </si>
  <si>
    <t xml:space="preserve">Aktivnost A600002 Ostale aktivnosti </t>
  </si>
  <si>
    <t>Izvor 1.1. Opći prihodi i primici proračuna</t>
  </si>
  <si>
    <t>37 Naknade građanima i kućanstvima na temelju osiguranja i druge naknade</t>
  </si>
  <si>
    <t>Tekući projekt T600009 Nabava obrazovnog materijala za učenike OŠ</t>
  </si>
  <si>
    <t>Program 6003 OSTALE AKTIVNOSTI U OBRAZOVANJU</t>
  </si>
  <si>
    <t>Aktivnost A600015 Školska kuhinja</t>
  </si>
  <si>
    <t>Tekući projekt T600004 Sufinanciranje programa djece s teškoćama</t>
  </si>
  <si>
    <t>Tekući projekt T600013 Pomoćnici u nastavi IV</t>
  </si>
  <si>
    <t>31 Rashodi za zaposlene</t>
  </si>
  <si>
    <t>Izvor 5.2. Pomoći iz državnog proračuna - ostalo</t>
  </si>
  <si>
    <t>Izvor 5.9. Pomoći  temeljem prijenosa sredstava EU</t>
  </si>
  <si>
    <t>Tekući projekt T600014 Pomoćnici u nastavi V</t>
  </si>
  <si>
    <t>Program 8000 OSNOVNO ŠKOLSTVO - VLASTITA DJELATNOST</t>
  </si>
  <si>
    <t>Aktivnost A800001 Redovna djelatnost  - OŠ</t>
  </si>
  <si>
    <t>Izvor 4.7. Prihodi za posebne namjene - prihodi PK</t>
  </si>
  <si>
    <t>Izvor 5.A. Pomoći iz županijskog proračuna - PK</t>
  </si>
  <si>
    <t>Izvor 5.B. Pomoći iz državnog proračuna - PK</t>
  </si>
  <si>
    <t>4 Rashodi za nabavu nefinancijske imovine</t>
  </si>
  <si>
    <t>42 Rashodi za nabavu proizvedene dugotrajne imovine</t>
  </si>
  <si>
    <t>Izvor 5.C. Pomoći iz gradskih proračuna - PK</t>
  </si>
  <si>
    <t>Izvor 9.J. V.P. iz prethodne godine - pomoći iz drž. pror. - PK</t>
  </si>
  <si>
    <t>Izvor 9.U. V.P. iz prethodne godine - prihodi za posebne namjene - PK</t>
  </si>
  <si>
    <t>Izvor 9.Y. V.P.- pomoći iz drž.proračuna tem. prijenosa sredstava EU-PK</t>
  </si>
  <si>
    <t xml:space="preserve">Kapitalni projekt K800003 Oprema i knjige  </t>
  </si>
  <si>
    <t>Izvor 7.4. Prihodi od prodaje  nefinancijske imovine -PK</t>
  </si>
  <si>
    <t>Tekući projekt T800012 Pomoć za sufinanciranje djece s teškoćama u razvoju</t>
  </si>
  <si>
    <t>Tekući projekt T800014 Shema školskog voća</t>
  </si>
  <si>
    <t>Izvor 5.8. Pomoći temeljem prijenosa sredstava  EU-PK</t>
  </si>
  <si>
    <t>Tekući projekt T800017 "Škola za život"</t>
  </si>
  <si>
    <t>Program 9000 Rashodi za zaposlene u osnovnim školama</t>
  </si>
  <si>
    <t>Aktivnost A900001 Rashodi za zaposlene u osnovnim školama</t>
  </si>
  <si>
    <t>Izvor 5.T. Pomoći iz MZO za plaće OŠ</t>
  </si>
  <si>
    <t>Program 6001 OSNOVNOŠKOLSKO OBRAZOVANJE</t>
  </si>
  <si>
    <t>Aktivnost A600101 Materijalni i financijski rashodi poslovanja</t>
  </si>
  <si>
    <t>Izvor 6.5. Donacije - prihodi  PK</t>
  </si>
  <si>
    <t>Aktivnost A600106 Prevencija ovisnosti</t>
  </si>
  <si>
    <t>Aktivnost A600107 Shema školskog voća</t>
  </si>
  <si>
    <t>Aktivnost A600108 Sufinanciranje programa za djecu s teškoćama</t>
  </si>
  <si>
    <t>Aktivnost A600110 Opskrbljivanje školskih ustanova menstrualnim higijenskim potrepštinama</t>
  </si>
  <si>
    <t>38 Ostali rashodi</t>
  </si>
  <si>
    <t>Aktivnost A600111 Rashodi za zaposlene u osnovnim školama</t>
  </si>
  <si>
    <t xml:space="preserve">Aktivnost A600112 Školska kuhinja </t>
  </si>
  <si>
    <t>Kapitalni projekt K600101 Nabava nefinancijske imovine</t>
  </si>
  <si>
    <t>Izvor 9.P. V.P. iz prošle god. - od prodaje nefinanc. imovine  - PK</t>
  </si>
  <si>
    <t>Kapitalni projekt K600102 Knjige i obrazovni materijal za učenike OŠ</t>
  </si>
  <si>
    <t>Tekući projekt T600101 Pomoćnici u nastavi V</t>
  </si>
  <si>
    <t>Tekući projekt T600105 Pomoćnici u nastavi VI</t>
  </si>
  <si>
    <t>VRSTA PRIHODA / PRIMITAKA</t>
  </si>
  <si>
    <t>IZVRŠENJE 2022.</t>
  </si>
  <si>
    <t xml:space="preserve">                                                         FINANCIJSKI PLAN PRORAČUNSKOG KORISNIKA JEDINICE LOKALNE I PODRUČNE (REGIONALNE) SAMOUPRAVE </t>
  </si>
  <si>
    <t xml:space="preserve">                                                                            ZA 2024. I PROJEKCIJA ZA 2025. I 2026. GODINU</t>
  </si>
  <si>
    <t xml:space="preserve">                                                                              II   POSEBNI DIO</t>
  </si>
  <si>
    <t>PLAN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</si>
</sst>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MS Sans Serif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5" tint="-0.249977111117893"/>
      </bottom>
      <diagonal/>
    </border>
  </borders>
  <cellStyleXfs count="13">
    <xf numFmtId="0" fontId="0" fillId="0" borderId="0"/>
    <xf numFmtId="0" fontId="21" fillId="0" borderId="0">
      <alignment vertical="top"/>
      <protection locked="0"/>
    </xf>
    <xf numFmtId="0" fontId="25" fillId="0" borderId="0"/>
    <xf numFmtId="0" fontId="22" fillId="0" borderId="0"/>
    <xf numFmtId="0" fontId="23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>
      <alignment vertical="top"/>
      <protection locked="0"/>
    </xf>
    <xf numFmtId="0" fontId="26" fillId="0" borderId="0"/>
    <xf numFmtId="0" fontId="26" fillId="0" borderId="0"/>
  </cellStyleXfs>
  <cellXfs count="11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19" fillId="2" borderId="3" xfId="0" quotePrefix="1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left" vertical="center" wrapText="1"/>
    </xf>
    <xf numFmtId="0" fontId="27" fillId="5" borderId="0" xfId="0" applyFont="1" applyFill="1"/>
    <xf numFmtId="4" fontId="27" fillId="5" borderId="0" xfId="0" applyNumberFormat="1" applyFont="1" applyFill="1"/>
    <xf numFmtId="0" fontId="6" fillId="6" borderId="0" xfId="0" applyFont="1" applyFill="1"/>
    <xf numFmtId="4" fontId="6" fillId="6" borderId="0" xfId="0" applyNumberFormat="1" applyFont="1" applyFill="1"/>
    <xf numFmtId="0" fontId="6" fillId="7" borderId="0" xfId="0" applyFont="1" applyFill="1"/>
    <xf numFmtId="4" fontId="6" fillId="7" borderId="0" xfId="0" applyNumberFormat="1" applyFont="1" applyFill="1"/>
    <xf numFmtId="0" fontId="6" fillId="8" borderId="0" xfId="0" applyFont="1" applyFill="1"/>
    <xf numFmtId="4" fontId="6" fillId="8" borderId="0" xfId="0" applyNumberFormat="1" applyFont="1" applyFill="1"/>
    <xf numFmtId="4" fontId="9" fillId="0" borderId="0" xfId="0" applyNumberFormat="1" applyFont="1"/>
    <xf numFmtId="0" fontId="9" fillId="0" borderId="0" xfId="0" applyFont="1" applyBorder="1" applyAlignment="1" applyProtection="1">
      <alignment horizontal="center"/>
    </xf>
    <xf numFmtId="4" fontId="9" fillId="0" borderId="6" xfId="0" applyNumberFormat="1" applyFont="1" applyBorder="1"/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8" fillId="9" borderId="0" xfId="0" applyFont="1" applyFill="1"/>
    <xf numFmtId="0" fontId="28" fillId="9" borderId="0" xfId="0" applyFont="1" applyFill="1" applyBorder="1" applyAlignment="1" applyProtection="1">
      <alignment horizontal="center"/>
    </xf>
    <xf numFmtId="0" fontId="29" fillId="9" borderId="0" xfId="0" applyFont="1" applyFill="1" applyBorder="1" applyAlignment="1" applyProtection="1">
      <alignment horizontal="center" wrapText="1"/>
    </xf>
    <xf numFmtId="3" fontId="27" fillId="5" borderId="0" xfId="0" applyNumberFormat="1" applyFont="1" applyFill="1"/>
    <xf numFmtId="3" fontId="6" fillId="6" borderId="0" xfId="0" applyNumberFormat="1" applyFont="1" applyFill="1"/>
    <xf numFmtId="3" fontId="6" fillId="7" borderId="0" xfId="0" applyNumberFormat="1" applyFont="1" applyFill="1"/>
    <xf numFmtId="3" fontId="6" fillId="8" borderId="0" xfId="0" applyNumberFormat="1" applyFont="1" applyFill="1"/>
    <xf numFmtId="3" fontId="9" fillId="0" borderId="0" xfId="0" applyNumberFormat="1" applyFont="1"/>
    <xf numFmtId="3" fontId="9" fillId="0" borderId="6" xfId="0" applyNumberFormat="1" applyFont="1" applyBorder="1"/>
    <xf numFmtId="0" fontId="1" fillId="0" borderId="3" xfId="0" applyFont="1" applyBorder="1"/>
  </cellXfs>
  <cellStyles count="13">
    <cellStyle name="Hyperlink 2" xfId="10" xr:uid="{00000000-0005-0000-0000-000000000000}"/>
    <cellStyle name="Hyperlink 3" xfId="2" xr:uid="{00000000-0005-0000-0000-000001000000}"/>
    <cellStyle name="Normal" xfId="12" xr:uid="{BDD80328-30E0-4653-92B9-619CCBAB874C}"/>
    <cellStyle name="Normal 2" xfId="3" xr:uid="{00000000-0005-0000-0000-000002000000}"/>
    <cellStyle name="Normal 3" xfId="4" xr:uid="{00000000-0005-0000-0000-000003000000}"/>
    <cellStyle name="Normal_Sheet1" xfId="5" xr:uid="{00000000-0005-0000-0000-000004000000}"/>
    <cellStyle name="Normalno" xfId="0" builtinId="0"/>
    <cellStyle name="Normalno 2" xfId="6" xr:uid="{00000000-0005-0000-0000-000006000000}"/>
    <cellStyle name="Normalno 3" xfId="7" xr:uid="{00000000-0005-0000-0000-000007000000}"/>
    <cellStyle name="Normalno 4" xfId="8" xr:uid="{00000000-0005-0000-0000-000008000000}"/>
    <cellStyle name="Normalno 5" xfId="1" xr:uid="{00000000-0005-0000-0000-000034000000}"/>
    <cellStyle name="Normalno 6" xfId="11" xr:uid="{336E332D-B59F-45DC-B541-F2C180F3664B}"/>
    <cellStyle name="Obično_GFI-POD ver. 1.0.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topLeftCell="A4" workbookViewId="0">
      <selection activeCell="G27" sqref="G2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3" t="s">
        <v>29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83" t="s">
        <v>17</v>
      </c>
      <c r="B3" s="83"/>
      <c r="C3" s="83"/>
      <c r="D3" s="83"/>
      <c r="E3" s="83"/>
      <c r="F3" s="83"/>
      <c r="G3" s="83"/>
      <c r="H3" s="83"/>
      <c r="I3" s="96"/>
      <c r="J3" s="96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83" t="s">
        <v>21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34</v>
      </c>
    </row>
    <row r="7" spans="1:10" ht="25.5" x14ac:dyDescent="0.25">
      <c r="A7" s="26"/>
      <c r="B7" s="27"/>
      <c r="C7" s="27"/>
      <c r="D7" s="28"/>
      <c r="E7" s="29"/>
      <c r="F7" s="3" t="s">
        <v>35</v>
      </c>
      <c r="G7" s="3" t="s">
        <v>33</v>
      </c>
      <c r="H7" s="3" t="s">
        <v>43</v>
      </c>
      <c r="I7" s="3" t="s">
        <v>44</v>
      </c>
      <c r="J7" s="3" t="s">
        <v>45</v>
      </c>
    </row>
    <row r="8" spans="1:10" x14ac:dyDescent="0.25">
      <c r="A8" s="88" t="s">
        <v>0</v>
      </c>
      <c r="B8" s="82"/>
      <c r="C8" s="82"/>
      <c r="D8" s="82"/>
      <c r="E8" s="97"/>
      <c r="F8" s="30">
        <f>F9+F10</f>
        <v>1122158.22</v>
      </c>
      <c r="G8" s="30">
        <f t="shared" ref="G8:J8" si="0">G9+G10</f>
        <v>1396918</v>
      </c>
      <c r="H8" s="30">
        <f t="shared" si="0"/>
        <v>1485468</v>
      </c>
      <c r="I8" s="30">
        <f t="shared" si="0"/>
        <v>1485468</v>
      </c>
      <c r="J8" s="30">
        <f t="shared" si="0"/>
        <v>1485468</v>
      </c>
    </row>
    <row r="9" spans="1:10" x14ac:dyDescent="0.25">
      <c r="A9" s="98" t="s">
        <v>37</v>
      </c>
      <c r="B9" s="99"/>
      <c r="C9" s="99"/>
      <c r="D9" s="99"/>
      <c r="E9" s="95"/>
      <c r="F9" s="31">
        <v>1121903.98</v>
      </c>
      <c r="G9" s="31">
        <v>1396387</v>
      </c>
      <c r="H9" s="31">
        <v>1484938</v>
      </c>
      <c r="I9" s="31">
        <v>1484938</v>
      </c>
      <c r="J9" s="31">
        <v>1484938</v>
      </c>
    </row>
    <row r="10" spans="1:10" x14ac:dyDescent="0.25">
      <c r="A10" s="100" t="s">
        <v>38</v>
      </c>
      <c r="B10" s="95"/>
      <c r="C10" s="95"/>
      <c r="D10" s="95"/>
      <c r="E10" s="95"/>
      <c r="F10" s="31">
        <v>254.24</v>
      </c>
      <c r="G10" s="31">
        <v>531</v>
      </c>
      <c r="H10" s="31">
        <v>530</v>
      </c>
      <c r="I10" s="31">
        <v>530</v>
      </c>
      <c r="J10" s="31">
        <v>530</v>
      </c>
    </row>
    <row r="11" spans="1:10" x14ac:dyDescent="0.25">
      <c r="A11" s="34" t="s">
        <v>1</v>
      </c>
      <c r="B11" s="42"/>
      <c r="C11" s="42"/>
      <c r="D11" s="42"/>
      <c r="E11" s="42"/>
      <c r="F11" s="30">
        <f>F12+F13</f>
        <v>1154566.0900000001</v>
      </c>
      <c r="G11" s="30">
        <f t="shared" ref="G11:J11" si="1">G12+G13</f>
        <v>1417724</v>
      </c>
      <c r="H11" s="30">
        <f t="shared" si="1"/>
        <v>1485468</v>
      </c>
      <c r="I11" s="30">
        <f t="shared" si="1"/>
        <v>1485468</v>
      </c>
      <c r="J11" s="30">
        <f t="shared" si="1"/>
        <v>1485468</v>
      </c>
    </row>
    <row r="12" spans="1:10" x14ac:dyDescent="0.25">
      <c r="A12" s="101" t="s">
        <v>39</v>
      </c>
      <c r="B12" s="99"/>
      <c r="C12" s="99"/>
      <c r="D12" s="99"/>
      <c r="E12" s="99"/>
      <c r="F12" s="31">
        <v>1149600.81</v>
      </c>
      <c r="G12" s="31">
        <v>1365305</v>
      </c>
      <c r="H12" s="31">
        <v>1472568</v>
      </c>
      <c r="I12" s="31">
        <v>1472568</v>
      </c>
      <c r="J12" s="31">
        <v>1472568</v>
      </c>
    </row>
    <row r="13" spans="1:10" x14ac:dyDescent="0.25">
      <c r="A13" s="94" t="s">
        <v>40</v>
      </c>
      <c r="B13" s="95"/>
      <c r="C13" s="95"/>
      <c r="D13" s="95"/>
      <c r="E13" s="95"/>
      <c r="F13" s="44">
        <v>4965.28</v>
      </c>
      <c r="G13" s="44">
        <v>52419</v>
      </c>
      <c r="H13" s="44">
        <v>12900</v>
      </c>
      <c r="I13" s="44">
        <v>12900</v>
      </c>
      <c r="J13" s="44">
        <v>12900</v>
      </c>
    </row>
    <row r="14" spans="1:10" x14ac:dyDescent="0.25">
      <c r="A14" s="81" t="s">
        <v>64</v>
      </c>
      <c r="B14" s="82"/>
      <c r="C14" s="82"/>
      <c r="D14" s="82"/>
      <c r="E14" s="82"/>
      <c r="F14" s="30">
        <f>F8-F11</f>
        <v>-32407.870000000112</v>
      </c>
      <c r="G14" s="30">
        <f t="shared" ref="G14:J14" si="2">G8-G11</f>
        <v>-20806</v>
      </c>
      <c r="H14" s="30">
        <f t="shared" si="2"/>
        <v>0</v>
      </c>
      <c r="I14" s="30">
        <f t="shared" si="2"/>
        <v>0</v>
      </c>
      <c r="J14" s="30">
        <f t="shared" si="2"/>
        <v>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83" t="s">
        <v>22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6"/>
      <c r="B18" s="27"/>
      <c r="C18" s="27"/>
      <c r="D18" s="28"/>
      <c r="E18" s="29"/>
      <c r="F18" s="3" t="s">
        <v>35</v>
      </c>
      <c r="G18" s="3" t="s">
        <v>33</v>
      </c>
      <c r="H18" s="3" t="s">
        <v>43</v>
      </c>
      <c r="I18" s="3" t="s">
        <v>44</v>
      </c>
      <c r="J18" s="3" t="s">
        <v>45</v>
      </c>
    </row>
    <row r="19" spans="1:10" x14ac:dyDescent="0.25">
      <c r="A19" s="94" t="s">
        <v>41</v>
      </c>
      <c r="B19" s="95"/>
      <c r="C19" s="95"/>
      <c r="D19" s="95"/>
      <c r="E19" s="95"/>
      <c r="F19" s="44">
        <v>0</v>
      </c>
      <c r="G19" s="44"/>
      <c r="H19" s="44"/>
      <c r="I19" s="44"/>
      <c r="J19" s="43"/>
    </row>
    <row r="20" spans="1:10" x14ac:dyDescent="0.25">
      <c r="A20" s="94" t="s">
        <v>42</v>
      </c>
      <c r="B20" s="95"/>
      <c r="C20" s="95"/>
      <c r="D20" s="95"/>
      <c r="E20" s="95"/>
      <c r="F20" s="44">
        <v>0</v>
      </c>
      <c r="G20" s="44"/>
      <c r="H20" s="44"/>
      <c r="I20" s="44"/>
      <c r="J20" s="43"/>
    </row>
    <row r="21" spans="1:10" x14ac:dyDescent="0.25">
      <c r="A21" s="81" t="s">
        <v>2</v>
      </c>
      <c r="B21" s="82"/>
      <c r="C21" s="82"/>
      <c r="D21" s="82"/>
      <c r="E21" s="82"/>
      <c r="F21" s="30">
        <f>F19-F20</f>
        <v>0</v>
      </c>
      <c r="G21" s="30">
        <f t="shared" ref="G21:J21" si="3">G19-G20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</row>
    <row r="22" spans="1:10" x14ac:dyDescent="0.25">
      <c r="A22" s="81" t="s">
        <v>65</v>
      </c>
      <c r="B22" s="82"/>
      <c r="C22" s="82"/>
      <c r="D22" s="82"/>
      <c r="E22" s="82"/>
      <c r="F22" s="30">
        <f>F14+F21</f>
        <v>-32407.870000000112</v>
      </c>
      <c r="G22" s="30">
        <f t="shared" ref="G22:J22" si="4">G14+G21</f>
        <v>-20806</v>
      </c>
      <c r="H22" s="30">
        <f t="shared" si="4"/>
        <v>0</v>
      </c>
      <c r="I22" s="30">
        <f t="shared" si="4"/>
        <v>0</v>
      </c>
      <c r="J22" s="30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83" t="s">
        <v>66</v>
      </c>
      <c r="B24" s="84"/>
      <c r="C24" s="84"/>
      <c r="D24" s="84"/>
      <c r="E24" s="84"/>
      <c r="F24" s="84"/>
      <c r="G24" s="84"/>
      <c r="H24" s="84"/>
      <c r="I24" s="84"/>
      <c r="J24" s="84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6"/>
      <c r="B26" s="27"/>
      <c r="C26" s="27"/>
      <c r="D26" s="28"/>
      <c r="E26" s="29"/>
      <c r="F26" s="3" t="s">
        <v>35</v>
      </c>
      <c r="G26" s="3" t="s">
        <v>33</v>
      </c>
      <c r="H26" s="3" t="s">
        <v>43</v>
      </c>
      <c r="I26" s="3" t="s">
        <v>44</v>
      </c>
      <c r="J26" s="3" t="s">
        <v>45</v>
      </c>
    </row>
    <row r="27" spans="1:10" ht="15" customHeight="1" x14ac:dyDescent="0.25">
      <c r="A27" s="85" t="s">
        <v>67</v>
      </c>
      <c r="B27" s="86"/>
      <c r="C27" s="86"/>
      <c r="D27" s="86"/>
      <c r="E27" s="87"/>
      <c r="F27" s="45">
        <v>50793</v>
      </c>
      <c r="G27" s="45">
        <v>20806</v>
      </c>
      <c r="H27" s="45">
        <v>0</v>
      </c>
      <c r="I27" s="45">
        <v>0</v>
      </c>
      <c r="J27" s="46">
        <v>0</v>
      </c>
    </row>
    <row r="28" spans="1:10" ht="15" customHeight="1" x14ac:dyDescent="0.25">
      <c r="A28" s="81" t="s">
        <v>68</v>
      </c>
      <c r="B28" s="82"/>
      <c r="C28" s="82"/>
      <c r="D28" s="82"/>
      <c r="E28" s="82"/>
      <c r="F28" s="47">
        <f>F22+F27</f>
        <v>18385.129999999888</v>
      </c>
      <c r="G28" s="47">
        <f t="shared" ref="G28:J28" si="5">G22+G27</f>
        <v>0</v>
      </c>
      <c r="H28" s="47">
        <f t="shared" si="5"/>
        <v>0</v>
      </c>
      <c r="I28" s="47">
        <f t="shared" si="5"/>
        <v>0</v>
      </c>
      <c r="J28" s="48">
        <f t="shared" si="5"/>
        <v>0</v>
      </c>
    </row>
    <row r="29" spans="1:10" ht="45" customHeight="1" x14ac:dyDescent="0.25">
      <c r="A29" s="88" t="s">
        <v>69</v>
      </c>
      <c r="B29" s="89"/>
      <c r="C29" s="89"/>
      <c r="D29" s="89"/>
      <c r="E29" s="90"/>
      <c r="F29" s="47">
        <f>F23+F28</f>
        <v>18385.129999999888</v>
      </c>
      <c r="G29" s="47">
        <f t="shared" ref="G29:J29" si="6">G14+G21+G27-G28</f>
        <v>0</v>
      </c>
      <c r="H29" s="47">
        <f t="shared" si="6"/>
        <v>0</v>
      </c>
      <c r="I29" s="47">
        <f t="shared" si="6"/>
        <v>0</v>
      </c>
      <c r="J29" s="48">
        <f t="shared" si="6"/>
        <v>0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hidden="1" x14ac:dyDescent="0.25">
      <c r="A31" s="91" t="s">
        <v>63</v>
      </c>
      <c r="B31" s="91"/>
      <c r="C31" s="91"/>
      <c r="D31" s="91"/>
      <c r="E31" s="91"/>
      <c r="F31" s="91"/>
      <c r="G31" s="91"/>
      <c r="H31" s="91"/>
      <c r="I31" s="91"/>
      <c r="J31" s="91"/>
    </row>
    <row r="32" spans="1:10" ht="18" hidden="1" x14ac:dyDescent="0.25">
      <c r="A32" s="51"/>
      <c r="B32" s="52"/>
      <c r="C32" s="52"/>
      <c r="D32" s="52"/>
      <c r="E32" s="52"/>
      <c r="F32" s="52"/>
      <c r="G32" s="52"/>
      <c r="H32" s="53"/>
      <c r="I32" s="53"/>
      <c r="J32" s="53"/>
    </row>
    <row r="33" spans="1:10" ht="25.5" hidden="1" x14ac:dyDescent="0.25">
      <c r="A33" s="54"/>
      <c r="B33" s="55"/>
      <c r="C33" s="55"/>
      <c r="D33" s="56"/>
      <c r="E33" s="57"/>
      <c r="F33" s="58" t="s">
        <v>35</v>
      </c>
      <c r="G33" s="58" t="s">
        <v>33</v>
      </c>
      <c r="H33" s="58" t="s">
        <v>43</v>
      </c>
      <c r="I33" s="58" t="s">
        <v>44</v>
      </c>
      <c r="J33" s="58" t="s">
        <v>45</v>
      </c>
    </row>
    <row r="34" spans="1:10" hidden="1" x14ac:dyDescent="0.25">
      <c r="A34" s="85" t="s">
        <v>67</v>
      </c>
      <c r="B34" s="86"/>
      <c r="C34" s="86"/>
      <c r="D34" s="86"/>
      <c r="E34" s="87"/>
      <c r="F34" s="45">
        <v>0</v>
      </c>
      <c r="G34" s="45">
        <f>F37</f>
        <v>0</v>
      </c>
      <c r="H34" s="45">
        <f>G37</f>
        <v>0</v>
      </c>
      <c r="I34" s="45">
        <f>H37</f>
        <v>0</v>
      </c>
      <c r="J34" s="46">
        <f>I37</f>
        <v>0</v>
      </c>
    </row>
    <row r="35" spans="1:10" ht="28.5" hidden="1" customHeight="1" x14ac:dyDescent="0.25">
      <c r="A35" s="85" t="s">
        <v>70</v>
      </c>
      <c r="B35" s="86"/>
      <c r="C35" s="86"/>
      <c r="D35" s="86"/>
      <c r="E35" s="87"/>
      <c r="F35" s="45">
        <v>0</v>
      </c>
      <c r="G35" s="45">
        <v>0</v>
      </c>
      <c r="H35" s="45">
        <v>0</v>
      </c>
      <c r="I35" s="45">
        <v>0</v>
      </c>
      <c r="J35" s="46">
        <v>0</v>
      </c>
    </row>
    <row r="36" spans="1:10" hidden="1" x14ac:dyDescent="0.25">
      <c r="A36" s="85" t="s">
        <v>71</v>
      </c>
      <c r="B36" s="92"/>
      <c r="C36" s="92"/>
      <c r="D36" s="92"/>
      <c r="E36" s="93"/>
      <c r="F36" s="45">
        <v>0</v>
      </c>
      <c r="G36" s="45">
        <v>0</v>
      </c>
      <c r="H36" s="45">
        <v>0</v>
      </c>
      <c r="I36" s="45">
        <v>0</v>
      </c>
      <c r="J36" s="46">
        <v>0</v>
      </c>
    </row>
    <row r="37" spans="1:10" ht="15" hidden="1" customHeight="1" x14ac:dyDescent="0.25">
      <c r="A37" s="81" t="s">
        <v>68</v>
      </c>
      <c r="B37" s="82"/>
      <c r="C37" s="82"/>
      <c r="D37" s="82"/>
      <c r="E37" s="82"/>
      <c r="F37" s="32">
        <f>F34-F35+F36</f>
        <v>0</v>
      </c>
      <c r="G37" s="32">
        <f t="shared" ref="G37:J37" si="7">G34-G35+G36</f>
        <v>0</v>
      </c>
      <c r="H37" s="32">
        <f t="shared" si="7"/>
        <v>0</v>
      </c>
      <c r="I37" s="32">
        <f t="shared" si="7"/>
        <v>0</v>
      </c>
      <c r="J37" s="59">
        <f t="shared" si="7"/>
        <v>0</v>
      </c>
    </row>
    <row r="38" spans="1:10" ht="17.25" customHeight="1" x14ac:dyDescent="0.25"/>
    <row r="39" spans="1:10" x14ac:dyDescent="0.25">
      <c r="A39" s="79" t="s">
        <v>36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6" workbookViewId="0">
      <selection activeCell="D30" sqref="D30:H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3" t="s">
        <v>29</v>
      </c>
      <c r="B1" s="83"/>
      <c r="C1" s="83"/>
      <c r="D1" s="83"/>
      <c r="E1" s="83"/>
      <c r="F1" s="83"/>
      <c r="G1" s="83"/>
      <c r="H1" s="83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3" t="s">
        <v>17</v>
      </c>
      <c r="B3" s="83"/>
      <c r="C3" s="83"/>
      <c r="D3" s="83"/>
      <c r="E3" s="83"/>
      <c r="F3" s="83"/>
      <c r="G3" s="83"/>
      <c r="H3" s="83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3" t="s">
        <v>4</v>
      </c>
      <c r="B5" s="83"/>
      <c r="C5" s="83"/>
      <c r="D5" s="83"/>
      <c r="E5" s="83"/>
      <c r="F5" s="83"/>
      <c r="G5" s="83"/>
      <c r="H5" s="83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83" t="s">
        <v>46</v>
      </c>
      <c r="B7" s="83"/>
      <c r="C7" s="83"/>
      <c r="D7" s="83"/>
      <c r="E7" s="83"/>
      <c r="F7" s="83"/>
      <c r="G7" s="83"/>
      <c r="H7" s="83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32</v>
      </c>
      <c r="E9" s="19" t="s">
        <v>33</v>
      </c>
      <c r="F9" s="19" t="s">
        <v>30</v>
      </c>
      <c r="G9" s="19" t="s">
        <v>23</v>
      </c>
      <c r="H9" s="19" t="s">
        <v>31</v>
      </c>
    </row>
    <row r="10" spans="1:8" x14ac:dyDescent="0.25">
      <c r="A10" s="36"/>
      <c r="B10" s="37"/>
      <c r="C10" s="35" t="s">
        <v>0</v>
      </c>
      <c r="D10" s="60">
        <f>D11+D17</f>
        <v>1122158.21</v>
      </c>
      <c r="E10" s="60">
        <f t="shared" ref="E10:H10" si="0">E11+E17</f>
        <v>1396918</v>
      </c>
      <c r="F10" s="60">
        <f t="shared" si="0"/>
        <v>1485468</v>
      </c>
      <c r="G10" s="60">
        <f t="shared" si="0"/>
        <v>1485468</v>
      </c>
      <c r="H10" s="60">
        <f t="shared" si="0"/>
        <v>1485468</v>
      </c>
    </row>
    <row r="11" spans="1:8" ht="15.75" customHeight="1" x14ac:dyDescent="0.25">
      <c r="A11" s="10">
        <v>6</v>
      </c>
      <c r="B11" s="10"/>
      <c r="C11" s="10" t="s">
        <v>7</v>
      </c>
      <c r="D11" s="61">
        <f>SUM(D12:D16)</f>
        <v>1121903.97</v>
      </c>
      <c r="E11" s="61">
        <f t="shared" ref="E11:H11" si="1">SUM(E12:E16)</f>
        <v>1396387</v>
      </c>
      <c r="F11" s="61">
        <f t="shared" si="1"/>
        <v>1484938</v>
      </c>
      <c r="G11" s="61">
        <f t="shared" si="1"/>
        <v>1484938</v>
      </c>
      <c r="H11" s="61">
        <f t="shared" si="1"/>
        <v>1484938</v>
      </c>
    </row>
    <row r="12" spans="1:8" ht="38.25" x14ac:dyDescent="0.25">
      <c r="A12" s="10"/>
      <c r="B12" s="15">
        <v>63</v>
      </c>
      <c r="C12" s="15" t="s">
        <v>25</v>
      </c>
      <c r="D12" s="8">
        <v>1022111.73</v>
      </c>
      <c r="E12" s="9">
        <v>1209758</v>
      </c>
      <c r="F12" s="9">
        <v>1330615</v>
      </c>
      <c r="G12" s="9">
        <v>1330615</v>
      </c>
      <c r="H12" s="9">
        <v>1330615</v>
      </c>
    </row>
    <row r="13" spans="1:8" ht="51" x14ac:dyDescent="0.25">
      <c r="A13" s="10"/>
      <c r="B13" s="15">
        <v>65</v>
      </c>
      <c r="C13" s="15" t="s">
        <v>72</v>
      </c>
      <c r="D13" s="8">
        <v>6114.22</v>
      </c>
      <c r="E13" s="9">
        <v>13136</v>
      </c>
      <c r="F13" s="9">
        <v>7500</v>
      </c>
      <c r="G13" s="9">
        <v>7500</v>
      </c>
      <c r="H13" s="9">
        <v>7500</v>
      </c>
    </row>
    <row r="14" spans="1:8" ht="38.25" x14ac:dyDescent="0.25">
      <c r="A14" s="10"/>
      <c r="B14" s="15">
        <v>66</v>
      </c>
      <c r="C14" s="15" t="s">
        <v>73</v>
      </c>
      <c r="D14" s="8">
        <v>0</v>
      </c>
      <c r="E14" s="9">
        <v>1234</v>
      </c>
      <c r="F14" s="9">
        <v>300</v>
      </c>
      <c r="G14" s="9">
        <v>300</v>
      </c>
      <c r="H14" s="9">
        <v>300</v>
      </c>
    </row>
    <row r="15" spans="1:8" ht="38.25" x14ac:dyDescent="0.25">
      <c r="A15" s="11"/>
      <c r="B15" s="11">
        <v>67</v>
      </c>
      <c r="C15" s="15" t="s">
        <v>26</v>
      </c>
      <c r="D15" s="8">
        <v>93678.02</v>
      </c>
      <c r="E15" s="9">
        <v>172126</v>
      </c>
      <c r="F15" s="9">
        <v>146523</v>
      </c>
      <c r="G15" s="9">
        <v>146523</v>
      </c>
      <c r="H15" s="9">
        <v>146523</v>
      </c>
    </row>
    <row r="16" spans="1:8" ht="25.5" x14ac:dyDescent="0.25">
      <c r="A16" s="11"/>
      <c r="B16" s="11">
        <v>68</v>
      </c>
      <c r="C16" s="15" t="s">
        <v>74</v>
      </c>
      <c r="D16" s="8">
        <v>0</v>
      </c>
      <c r="E16" s="9">
        <v>133</v>
      </c>
      <c r="F16" s="9">
        <v>0</v>
      </c>
      <c r="G16" s="9">
        <v>0</v>
      </c>
      <c r="H16" s="9">
        <v>0</v>
      </c>
    </row>
    <row r="17" spans="1:8" ht="25.5" x14ac:dyDescent="0.25">
      <c r="A17" s="13">
        <v>7</v>
      </c>
      <c r="B17" s="14"/>
      <c r="C17" s="24" t="s">
        <v>8</v>
      </c>
      <c r="D17" s="61">
        <v>254.24</v>
      </c>
      <c r="E17" s="62">
        <v>531</v>
      </c>
      <c r="F17" s="62">
        <v>530</v>
      </c>
      <c r="G17" s="62">
        <v>530</v>
      </c>
      <c r="H17" s="62">
        <v>530</v>
      </c>
    </row>
    <row r="18" spans="1:8" ht="38.25" x14ac:dyDescent="0.25">
      <c r="A18" s="15"/>
      <c r="B18" s="15">
        <v>72</v>
      </c>
      <c r="C18" s="25" t="s">
        <v>24</v>
      </c>
      <c r="D18" s="8">
        <v>254.24</v>
      </c>
      <c r="E18" s="9">
        <v>531</v>
      </c>
      <c r="F18" s="9">
        <v>530</v>
      </c>
      <c r="G18" s="9">
        <v>530</v>
      </c>
      <c r="H18" s="9">
        <v>530</v>
      </c>
    </row>
    <row r="21" spans="1:8" ht="15.75" x14ac:dyDescent="0.25">
      <c r="A21" s="83" t="s">
        <v>47</v>
      </c>
      <c r="B21" s="102"/>
      <c r="C21" s="102"/>
      <c r="D21" s="102"/>
      <c r="E21" s="102"/>
      <c r="F21" s="102"/>
      <c r="G21" s="102"/>
      <c r="H21" s="102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19" t="s">
        <v>5</v>
      </c>
      <c r="B23" s="18" t="s">
        <v>6</v>
      </c>
      <c r="C23" s="18" t="s">
        <v>9</v>
      </c>
      <c r="D23" s="18" t="s">
        <v>32</v>
      </c>
      <c r="E23" s="19" t="s">
        <v>33</v>
      </c>
      <c r="F23" s="19" t="s">
        <v>30</v>
      </c>
      <c r="G23" s="19" t="s">
        <v>23</v>
      </c>
      <c r="H23" s="19" t="s">
        <v>31</v>
      </c>
    </row>
    <row r="24" spans="1:8" x14ac:dyDescent="0.25">
      <c r="A24" s="36"/>
      <c r="B24" s="37"/>
      <c r="C24" s="35" t="s">
        <v>1</v>
      </c>
      <c r="D24" s="60">
        <f>D25+D30</f>
        <v>1154566.1000000001</v>
      </c>
      <c r="E24" s="60">
        <f t="shared" ref="E24:H24" si="2">E25+E30</f>
        <v>1417724</v>
      </c>
      <c r="F24" s="60">
        <f t="shared" si="2"/>
        <v>1485468</v>
      </c>
      <c r="G24" s="60">
        <f t="shared" si="2"/>
        <v>1485468</v>
      </c>
      <c r="H24" s="60">
        <f t="shared" si="2"/>
        <v>1485468</v>
      </c>
    </row>
    <row r="25" spans="1:8" ht="15.75" customHeight="1" x14ac:dyDescent="0.25">
      <c r="A25" s="10">
        <v>3</v>
      </c>
      <c r="B25" s="10"/>
      <c r="C25" s="10" t="s">
        <v>10</v>
      </c>
      <c r="D25" s="61">
        <f>D26+D27+D28+D29</f>
        <v>1149600.82</v>
      </c>
      <c r="E25" s="61">
        <f t="shared" ref="E25:H25" si="3">E26+E27+E28+E29</f>
        <v>1365438</v>
      </c>
      <c r="F25" s="61">
        <f t="shared" si="3"/>
        <v>1472568</v>
      </c>
      <c r="G25" s="61">
        <f t="shared" si="3"/>
        <v>1472568</v>
      </c>
      <c r="H25" s="61">
        <f t="shared" si="3"/>
        <v>1472568</v>
      </c>
    </row>
    <row r="26" spans="1:8" ht="15.75" customHeight="1" x14ac:dyDescent="0.25">
      <c r="A26" s="10"/>
      <c r="B26" s="15">
        <v>31</v>
      </c>
      <c r="C26" s="15" t="s">
        <v>11</v>
      </c>
      <c r="D26" s="8">
        <v>885226.53</v>
      </c>
      <c r="E26" s="9">
        <v>1075222</v>
      </c>
      <c r="F26" s="9">
        <v>1193623</v>
      </c>
      <c r="G26" s="9">
        <v>1193623</v>
      </c>
      <c r="H26" s="9">
        <v>1193623</v>
      </c>
    </row>
    <row r="27" spans="1:8" x14ac:dyDescent="0.25">
      <c r="A27" s="11"/>
      <c r="B27" s="11">
        <v>32</v>
      </c>
      <c r="C27" s="11" t="s">
        <v>18</v>
      </c>
      <c r="D27" s="8">
        <v>155524.4</v>
      </c>
      <c r="E27" s="9">
        <v>172934</v>
      </c>
      <c r="F27" s="9">
        <v>158225</v>
      </c>
      <c r="G27" s="9">
        <v>158225</v>
      </c>
      <c r="H27" s="9">
        <v>158225</v>
      </c>
    </row>
    <row r="28" spans="1:8" ht="38.25" x14ac:dyDescent="0.25">
      <c r="A28" s="11"/>
      <c r="B28" s="11">
        <v>37</v>
      </c>
      <c r="C28" s="63" t="s">
        <v>75</v>
      </c>
      <c r="D28" s="8">
        <v>108849.89</v>
      </c>
      <c r="E28" s="9">
        <v>117175</v>
      </c>
      <c r="F28" s="9">
        <v>120600</v>
      </c>
      <c r="G28" s="9">
        <v>120600</v>
      </c>
      <c r="H28" s="9">
        <v>120600</v>
      </c>
    </row>
    <row r="29" spans="1:8" x14ac:dyDescent="0.25">
      <c r="A29" s="11"/>
      <c r="B29" s="11">
        <v>38</v>
      </c>
      <c r="C29" s="11" t="s">
        <v>76</v>
      </c>
      <c r="D29" s="8"/>
      <c r="E29" s="9">
        <v>107</v>
      </c>
      <c r="F29" s="9">
        <v>120</v>
      </c>
      <c r="G29" s="9">
        <v>120</v>
      </c>
      <c r="H29" s="9">
        <v>120</v>
      </c>
    </row>
    <row r="30" spans="1:8" ht="25.5" x14ac:dyDescent="0.25">
      <c r="A30" s="13">
        <v>4</v>
      </c>
      <c r="B30" s="14"/>
      <c r="C30" s="24" t="s">
        <v>12</v>
      </c>
      <c r="D30" s="62">
        <f>D31</f>
        <v>4965.28</v>
      </c>
      <c r="E30" s="62">
        <f>E31</f>
        <v>52286</v>
      </c>
      <c r="F30" s="62">
        <f t="shared" ref="F30:H30" si="4">F31</f>
        <v>12900</v>
      </c>
      <c r="G30" s="62">
        <f t="shared" si="4"/>
        <v>12900</v>
      </c>
      <c r="H30" s="62">
        <f t="shared" si="4"/>
        <v>12900</v>
      </c>
    </row>
    <row r="31" spans="1:8" ht="38.25" x14ac:dyDescent="0.25">
      <c r="A31" s="15"/>
      <c r="B31" s="15">
        <v>42</v>
      </c>
      <c r="C31" s="25" t="s">
        <v>27</v>
      </c>
      <c r="D31" s="8">
        <v>4965.28</v>
      </c>
      <c r="E31" s="9">
        <v>52286</v>
      </c>
      <c r="F31" s="9">
        <v>12900</v>
      </c>
      <c r="G31" s="9">
        <v>12900</v>
      </c>
      <c r="H31" s="9">
        <v>12900</v>
      </c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6"/>
  <sheetViews>
    <sheetView topLeftCell="A4" workbookViewId="0">
      <selection activeCell="B52" sqref="B52:F52"/>
    </sheetView>
  </sheetViews>
  <sheetFormatPr defaultRowHeight="15" x14ac:dyDescent="0.25"/>
  <cols>
    <col min="1" max="1" width="31.7109375" customWidth="1"/>
    <col min="2" max="2" width="22" customWidth="1"/>
    <col min="3" max="3" width="22.28515625" customWidth="1"/>
    <col min="4" max="4" width="25.28515625" customWidth="1"/>
    <col min="5" max="5" width="22.42578125" customWidth="1"/>
    <col min="6" max="6" width="22.28515625" customWidth="1"/>
  </cols>
  <sheetData>
    <row r="1" spans="1:6" ht="42" customHeight="1" x14ac:dyDescent="0.25">
      <c r="A1" s="83" t="s">
        <v>29</v>
      </c>
      <c r="B1" s="83"/>
      <c r="C1" s="83"/>
      <c r="D1" s="83"/>
      <c r="E1" s="83"/>
      <c r="F1" s="83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83" t="s">
        <v>17</v>
      </c>
      <c r="B3" s="83"/>
      <c r="C3" s="83"/>
      <c r="D3" s="83"/>
      <c r="E3" s="83"/>
      <c r="F3" s="83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83" t="s">
        <v>4</v>
      </c>
      <c r="B5" s="83"/>
      <c r="C5" s="83"/>
      <c r="D5" s="83"/>
      <c r="E5" s="83"/>
      <c r="F5" s="83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83" t="s">
        <v>48</v>
      </c>
      <c r="B7" s="83"/>
      <c r="C7" s="83"/>
      <c r="D7" s="83"/>
      <c r="E7" s="83"/>
      <c r="F7" s="83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50</v>
      </c>
      <c r="B9" s="18" t="s">
        <v>32</v>
      </c>
      <c r="C9" s="19" t="s">
        <v>33</v>
      </c>
      <c r="D9" s="19" t="s">
        <v>30</v>
      </c>
      <c r="E9" s="19" t="s">
        <v>23</v>
      </c>
      <c r="F9" s="19" t="s">
        <v>31</v>
      </c>
    </row>
    <row r="10" spans="1:6" x14ac:dyDescent="0.25">
      <c r="A10" s="38" t="s">
        <v>0</v>
      </c>
      <c r="B10" s="66">
        <f>B11+B13+B15+B25+B27</f>
        <v>1122158.1643108369</v>
      </c>
      <c r="C10" s="66">
        <f>C11+C13+C15+C25+C27</f>
        <v>1396918</v>
      </c>
      <c r="D10" s="66">
        <f t="shared" ref="D10:F10" si="0">D11+D13+D15+D25+D27</f>
        <v>1485468</v>
      </c>
      <c r="E10" s="66">
        <f t="shared" si="0"/>
        <v>1485468</v>
      </c>
      <c r="F10" s="66">
        <f t="shared" si="0"/>
        <v>1485468</v>
      </c>
    </row>
    <row r="11" spans="1:6" x14ac:dyDescent="0.25">
      <c r="A11" s="24" t="s">
        <v>53</v>
      </c>
      <c r="B11" s="62">
        <v>14374.660561417479</v>
      </c>
      <c r="C11" s="62">
        <f>C12</f>
        <v>37955</v>
      </c>
      <c r="D11" s="62">
        <f t="shared" ref="D11:F11" si="1">D12</f>
        <v>44808</v>
      </c>
      <c r="E11" s="62">
        <f t="shared" si="1"/>
        <v>44808</v>
      </c>
      <c r="F11" s="62">
        <f t="shared" si="1"/>
        <v>44808</v>
      </c>
    </row>
    <row r="12" spans="1:6" x14ac:dyDescent="0.25">
      <c r="A12" s="12" t="s">
        <v>89</v>
      </c>
      <c r="B12" s="9">
        <v>14374.660561417479</v>
      </c>
      <c r="C12" s="9">
        <v>37955</v>
      </c>
      <c r="D12" s="9">
        <v>44808</v>
      </c>
      <c r="E12" s="9">
        <v>44808</v>
      </c>
      <c r="F12" s="9">
        <v>44808</v>
      </c>
    </row>
    <row r="13" spans="1:6" x14ac:dyDescent="0.25">
      <c r="A13" s="10" t="s">
        <v>52</v>
      </c>
      <c r="B13" s="62">
        <v>6114.2225761497111</v>
      </c>
      <c r="C13" s="62">
        <f>C14</f>
        <v>13269</v>
      </c>
      <c r="D13" s="62">
        <f t="shared" ref="D13:F13" si="2">D14</f>
        <v>7500</v>
      </c>
      <c r="E13" s="62">
        <f t="shared" si="2"/>
        <v>7500</v>
      </c>
      <c r="F13" s="62">
        <f t="shared" si="2"/>
        <v>7500</v>
      </c>
    </row>
    <row r="14" spans="1:6" ht="25.5" x14ac:dyDescent="0.25">
      <c r="A14" s="17" t="s">
        <v>77</v>
      </c>
      <c r="B14" s="9">
        <v>6114.2225761497111</v>
      </c>
      <c r="C14" s="9">
        <v>13269</v>
      </c>
      <c r="D14" s="9">
        <v>7500</v>
      </c>
      <c r="E14" s="9">
        <v>7500</v>
      </c>
      <c r="F14" s="9">
        <v>7500</v>
      </c>
    </row>
    <row r="15" spans="1:6" x14ac:dyDescent="0.25">
      <c r="A15" s="38" t="s">
        <v>51</v>
      </c>
      <c r="B15" s="62">
        <f>SUM(B16:B24)</f>
        <v>1101415.2811732697</v>
      </c>
      <c r="C15" s="62">
        <f>SUM(C16:C24)</f>
        <v>1343929</v>
      </c>
      <c r="D15" s="62">
        <f t="shared" ref="D15:F15" si="3">SUM(D16:D24)</f>
        <v>1432330</v>
      </c>
      <c r="E15" s="62">
        <f t="shared" si="3"/>
        <v>1432330</v>
      </c>
      <c r="F15" s="62">
        <f t="shared" si="3"/>
        <v>1432330</v>
      </c>
    </row>
    <row r="16" spans="1:6" ht="25.5" x14ac:dyDescent="0.25">
      <c r="A16" s="17" t="s">
        <v>78</v>
      </c>
      <c r="B16" s="9">
        <v>5372.4560355697122</v>
      </c>
      <c r="C16" s="9">
        <v>8260</v>
      </c>
      <c r="D16" s="9">
        <v>6857</v>
      </c>
      <c r="E16" s="9">
        <v>6857</v>
      </c>
      <c r="F16" s="9">
        <v>6857</v>
      </c>
    </row>
    <row r="17" spans="1:6" ht="25.5" x14ac:dyDescent="0.25">
      <c r="A17" s="17" t="s">
        <v>79</v>
      </c>
      <c r="B17" s="9">
        <v>39045.914128342956</v>
      </c>
      <c r="C17" s="9">
        <v>48630</v>
      </c>
      <c r="D17" s="9">
        <v>56000</v>
      </c>
      <c r="E17" s="9">
        <v>56000</v>
      </c>
      <c r="F17" s="9">
        <v>56000</v>
      </c>
    </row>
    <row r="18" spans="1:6" x14ac:dyDescent="0.25">
      <c r="A18" s="17" t="s">
        <v>90</v>
      </c>
      <c r="B18" s="9">
        <v>4442</v>
      </c>
      <c r="C18" s="9">
        <v>30480</v>
      </c>
      <c r="D18" s="9">
        <v>0</v>
      </c>
      <c r="E18" s="9">
        <v>0</v>
      </c>
      <c r="F18" s="9">
        <v>0</v>
      </c>
    </row>
    <row r="19" spans="1:6" ht="25.5" x14ac:dyDescent="0.25">
      <c r="A19" s="17" t="s">
        <v>88</v>
      </c>
      <c r="B19" s="9">
        <v>782.66374676488147</v>
      </c>
      <c r="C19" s="9">
        <v>1327</v>
      </c>
      <c r="D19" s="9">
        <v>0</v>
      </c>
      <c r="E19" s="9">
        <v>0</v>
      </c>
      <c r="F19" s="9">
        <v>0</v>
      </c>
    </row>
    <row r="20" spans="1:6" ht="25.5" x14ac:dyDescent="0.25">
      <c r="A20" s="17" t="s">
        <v>80</v>
      </c>
      <c r="B20" s="9">
        <v>30442.622602694271</v>
      </c>
      <c r="C20" s="9">
        <v>46801</v>
      </c>
      <c r="D20" s="9">
        <v>38858</v>
      </c>
      <c r="E20" s="9">
        <v>38858</v>
      </c>
      <c r="F20" s="9">
        <v>38858</v>
      </c>
    </row>
    <row r="21" spans="1:6" ht="25.5" x14ac:dyDescent="0.25">
      <c r="A21" s="17" t="s">
        <v>81</v>
      </c>
      <c r="B21" s="9">
        <v>63.706948039020503</v>
      </c>
      <c r="C21" s="9">
        <v>265</v>
      </c>
      <c r="D21" s="9">
        <v>265</v>
      </c>
      <c r="E21" s="9">
        <v>265</v>
      </c>
      <c r="F21" s="9">
        <v>265</v>
      </c>
    </row>
    <row r="22" spans="1:6" ht="25.5" x14ac:dyDescent="0.25">
      <c r="A22" s="17" t="s">
        <v>82</v>
      </c>
      <c r="B22" s="9">
        <v>135188.74510584644</v>
      </c>
      <c r="C22" s="9">
        <v>160445</v>
      </c>
      <c r="D22" s="9">
        <v>159050</v>
      </c>
      <c r="E22" s="9">
        <v>159050</v>
      </c>
      <c r="F22" s="9">
        <v>159050</v>
      </c>
    </row>
    <row r="23" spans="1:6" ht="25.5" x14ac:dyDescent="0.25">
      <c r="A23" s="17" t="s">
        <v>97</v>
      </c>
      <c r="B23" s="9">
        <v>266</v>
      </c>
      <c r="C23" s="9">
        <v>0</v>
      </c>
      <c r="D23" s="9">
        <v>0</v>
      </c>
      <c r="E23" s="9">
        <v>0</v>
      </c>
      <c r="F23" s="9">
        <v>0</v>
      </c>
    </row>
    <row r="24" spans="1:6" ht="21" customHeight="1" x14ac:dyDescent="0.25">
      <c r="A24" s="17" t="s">
        <v>83</v>
      </c>
      <c r="B24" s="9">
        <v>885811.17260601232</v>
      </c>
      <c r="C24" s="9">
        <v>1047721</v>
      </c>
      <c r="D24" s="9">
        <v>1171300</v>
      </c>
      <c r="E24" s="9">
        <v>1171300</v>
      </c>
      <c r="F24" s="9">
        <v>1171300</v>
      </c>
    </row>
    <row r="25" spans="1:6" x14ac:dyDescent="0.25">
      <c r="A25" s="65" t="s">
        <v>86</v>
      </c>
      <c r="B25" s="62">
        <f>B26</f>
        <v>0</v>
      </c>
      <c r="C25" s="62">
        <f>C26</f>
        <v>1234</v>
      </c>
      <c r="D25" s="62">
        <f t="shared" ref="D25:F25" si="4">D26</f>
        <v>300</v>
      </c>
      <c r="E25" s="62">
        <f t="shared" si="4"/>
        <v>300</v>
      </c>
      <c r="F25" s="62">
        <f t="shared" si="4"/>
        <v>300</v>
      </c>
    </row>
    <row r="26" spans="1:6" x14ac:dyDescent="0.25">
      <c r="A26" s="17" t="s">
        <v>84</v>
      </c>
      <c r="B26" s="9">
        <v>0</v>
      </c>
      <c r="C26" s="9">
        <v>1234</v>
      </c>
      <c r="D26" s="9">
        <v>300</v>
      </c>
      <c r="E26" s="9">
        <v>300</v>
      </c>
      <c r="F26" s="9">
        <v>300</v>
      </c>
    </row>
    <row r="27" spans="1:6" ht="25.5" x14ac:dyDescent="0.25">
      <c r="A27" s="65" t="s">
        <v>87</v>
      </c>
      <c r="B27" s="62">
        <f>B28</f>
        <v>254</v>
      </c>
      <c r="C27" s="62">
        <f>C28</f>
        <v>531</v>
      </c>
      <c r="D27" s="62">
        <f t="shared" ref="D27:F27" si="5">D28</f>
        <v>530</v>
      </c>
      <c r="E27" s="62">
        <f t="shared" si="5"/>
        <v>530</v>
      </c>
      <c r="F27" s="62">
        <f t="shared" si="5"/>
        <v>530</v>
      </c>
    </row>
    <row r="28" spans="1:6" ht="19.5" customHeight="1" x14ac:dyDescent="0.25">
      <c r="A28" s="17" t="s">
        <v>85</v>
      </c>
      <c r="B28" s="64">
        <v>254</v>
      </c>
      <c r="C28" s="64">
        <v>531</v>
      </c>
      <c r="D28" s="64">
        <v>530</v>
      </c>
      <c r="E28" s="64">
        <v>530</v>
      </c>
      <c r="F28" s="64">
        <v>530</v>
      </c>
    </row>
    <row r="30" spans="1:6" ht="15.75" customHeight="1" x14ac:dyDescent="0.25">
      <c r="A30" s="83" t="s">
        <v>49</v>
      </c>
      <c r="B30" s="83"/>
      <c r="C30" s="83"/>
      <c r="D30" s="83"/>
      <c r="E30" s="83"/>
      <c r="F30" s="83"/>
    </row>
    <row r="31" spans="1:6" ht="18" x14ac:dyDescent="0.25">
      <c r="A31" s="23"/>
      <c r="B31" s="23"/>
      <c r="C31" s="23"/>
      <c r="D31" s="23"/>
      <c r="E31" s="5"/>
      <c r="F31" s="5"/>
    </row>
    <row r="32" spans="1:6" ht="25.5" x14ac:dyDescent="0.25">
      <c r="A32" s="19" t="s">
        <v>50</v>
      </c>
      <c r="B32" s="18" t="s">
        <v>32</v>
      </c>
      <c r="C32" s="19" t="s">
        <v>33</v>
      </c>
      <c r="D32" s="19" t="s">
        <v>30</v>
      </c>
      <c r="E32" s="19" t="s">
        <v>23</v>
      </c>
      <c r="F32" s="19" t="s">
        <v>31</v>
      </c>
    </row>
    <row r="33" spans="1:6" x14ac:dyDescent="0.25">
      <c r="A33" s="38" t="s">
        <v>1</v>
      </c>
      <c r="B33" s="66">
        <f>B34+B36+B38+B48+B50+B52</f>
        <v>1154565.9250779746</v>
      </c>
      <c r="C33" s="66">
        <f>C34+C36+C38+C48+C50+C52</f>
        <v>1417724</v>
      </c>
      <c r="D33" s="66">
        <f>D34+D36+D38+D48+D50+D52</f>
        <v>1485468</v>
      </c>
      <c r="E33" s="66">
        <f t="shared" ref="E33:F33" si="6">E34+E36+E38+E48+E50+E52</f>
        <v>1485468</v>
      </c>
      <c r="F33" s="66">
        <f t="shared" si="6"/>
        <v>1485468</v>
      </c>
    </row>
    <row r="34" spans="1:6" ht="15.75" customHeight="1" x14ac:dyDescent="0.25">
      <c r="A34" s="24" t="s">
        <v>53</v>
      </c>
      <c r="B34" s="61">
        <v>14374.660561417479</v>
      </c>
      <c r="C34" s="62">
        <f>C35</f>
        <v>37955</v>
      </c>
      <c r="D34" s="62">
        <f>D35</f>
        <v>44808</v>
      </c>
      <c r="E34" s="62">
        <f t="shared" ref="E34:F34" si="7">E35</f>
        <v>44808</v>
      </c>
      <c r="F34" s="62">
        <f t="shared" si="7"/>
        <v>44808</v>
      </c>
    </row>
    <row r="35" spans="1:6" ht="15.75" customHeight="1" x14ac:dyDescent="0.25">
      <c r="A35" s="17" t="s">
        <v>89</v>
      </c>
      <c r="B35" s="8">
        <v>14374.660561417479</v>
      </c>
      <c r="C35" s="9">
        <v>37955</v>
      </c>
      <c r="D35" s="9">
        <v>44808</v>
      </c>
      <c r="E35" s="9">
        <v>44808</v>
      </c>
      <c r="F35" s="9">
        <v>44808</v>
      </c>
    </row>
    <row r="36" spans="1:6" ht="27" customHeight="1" x14ac:dyDescent="0.25">
      <c r="A36" s="10" t="s">
        <v>52</v>
      </c>
      <c r="B36" s="62">
        <f>B37</f>
        <v>4479.5620147322315</v>
      </c>
      <c r="C36" s="62">
        <f>C37</f>
        <v>13269</v>
      </c>
      <c r="D36" s="62">
        <f>D37</f>
        <v>7500</v>
      </c>
      <c r="E36" s="62">
        <f t="shared" ref="E36:F36" si="8">E37</f>
        <v>7500</v>
      </c>
      <c r="F36" s="62">
        <f t="shared" si="8"/>
        <v>7500</v>
      </c>
    </row>
    <row r="37" spans="1:6" ht="26.25" customHeight="1" x14ac:dyDescent="0.25">
      <c r="A37" s="17" t="s">
        <v>77</v>
      </c>
      <c r="B37" s="8">
        <v>4479.5620147322315</v>
      </c>
      <c r="C37" s="9">
        <v>13269</v>
      </c>
      <c r="D37" s="9">
        <v>7500</v>
      </c>
      <c r="E37" s="9">
        <v>7500</v>
      </c>
      <c r="F37" s="9">
        <v>7500</v>
      </c>
    </row>
    <row r="38" spans="1:6" ht="15.75" customHeight="1" x14ac:dyDescent="0.25">
      <c r="A38" s="38" t="s">
        <v>51</v>
      </c>
      <c r="B38" s="62">
        <f>SUM(B39:B47)</f>
        <v>1100177.293251045</v>
      </c>
      <c r="C38" s="62">
        <f>SUM(C39:C47)</f>
        <v>1343929</v>
      </c>
      <c r="D38" s="62">
        <f>SUM(D39:D47)</f>
        <v>1432330</v>
      </c>
      <c r="E38" s="62">
        <f t="shared" ref="E38:F38" si="9">SUM(E39:E47)</f>
        <v>1432330</v>
      </c>
      <c r="F38" s="62">
        <f t="shared" si="9"/>
        <v>1432330</v>
      </c>
    </row>
    <row r="39" spans="1:6" ht="22.5" customHeight="1" x14ac:dyDescent="0.25">
      <c r="A39" s="17" t="s">
        <v>78</v>
      </c>
      <c r="B39" s="8">
        <v>5372.4560355697122</v>
      </c>
      <c r="C39" s="9">
        <v>8260</v>
      </c>
      <c r="D39" s="9">
        <v>6857</v>
      </c>
      <c r="E39" s="9">
        <v>6857</v>
      </c>
      <c r="F39" s="9">
        <v>6857</v>
      </c>
    </row>
    <row r="40" spans="1:6" ht="25.5" customHeight="1" x14ac:dyDescent="0.25">
      <c r="A40" s="17" t="s">
        <v>79</v>
      </c>
      <c r="B40" s="8">
        <v>41466.579069613108</v>
      </c>
      <c r="C40" s="9">
        <v>48630</v>
      </c>
      <c r="D40" s="9">
        <v>56000</v>
      </c>
      <c r="E40" s="9">
        <v>56000</v>
      </c>
      <c r="F40" s="9">
        <v>56000</v>
      </c>
    </row>
    <row r="41" spans="1:6" ht="16.5" customHeight="1" x14ac:dyDescent="0.25">
      <c r="A41" s="17" t="s">
        <v>92</v>
      </c>
      <c r="B41" s="8">
        <v>4442</v>
      </c>
      <c r="C41" s="9">
        <v>30480</v>
      </c>
      <c r="D41" s="9">
        <v>0</v>
      </c>
      <c r="E41" s="9">
        <v>0</v>
      </c>
      <c r="F41" s="9">
        <v>0</v>
      </c>
    </row>
    <row r="42" spans="1:6" ht="24" customHeight="1" x14ac:dyDescent="0.25">
      <c r="A42" s="17" t="s">
        <v>88</v>
      </c>
      <c r="B42" s="8">
        <v>865.80927732430803</v>
      </c>
      <c r="C42" s="9">
        <v>1327</v>
      </c>
      <c r="D42" s="9">
        <v>0</v>
      </c>
      <c r="E42" s="9">
        <v>0</v>
      </c>
      <c r="F42" s="9">
        <v>0</v>
      </c>
    </row>
    <row r="43" spans="1:6" ht="27.75" customHeight="1" x14ac:dyDescent="0.25">
      <c r="A43" s="17" t="s">
        <v>80</v>
      </c>
      <c r="B43" s="8">
        <v>30442.622602694271</v>
      </c>
      <c r="C43" s="9">
        <v>46801</v>
      </c>
      <c r="D43" s="9">
        <v>38858</v>
      </c>
      <c r="E43" s="9">
        <v>38858</v>
      </c>
      <c r="F43" s="9">
        <v>38858</v>
      </c>
    </row>
    <row r="44" spans="1:6" ht="25.5" customHeight="1" x14ac:dyDescent="0.25">
      <c r="A44" s="17" t="s">
        <v>81</v>
      </c>
      <c r="B44" s="8">
        <v>63.706948039020503</v>
      </c>
      <c r="C44" s="9">
        <v>265</v>
      </c>
      <c r="D44" s="9">
        <v>265</v>
      </c>
      <c r="E44" s="9">
        <v>265</v>
      </c>
      <c r="F44" s="9">
        <v>265</v>
      </c>
    </row>
    <row r="45" spans="1:6" ht="25.5" x14ac:dyDescent="0.25">
      <c r="A45" s="17" t="s">
        <v>82</v>
      </c>
      <c r="B45" s="8">
        <v>131446.94671179241</v>
      </c>
      <c r="C45" s="9">
        <v>160445</v>
      </c>
      <c r="D45" s="9">
        <v>159050</v>
      </c>
      <c r="E45" s="9">
        <v>159050</v>
      </c>
      <c r="F45" s="9">
        <v>159050</v>
      </c>
    </row>
    <row r="46" spans="1:6" ht="25.5" x14ac:dyDescent="0.25">
      <c r="A46" s="17" t="s">
        <v>97</v>
      </c>
      <c r="B46" s="8">
        <v>266</v>
      </c>
      <c r="C46" s="9">
        <v>0</v>
      </c>
      <c r="D46" s="9">
        <v>0</v>
      </c>
      <c r="E46" s="9">
        <v>0</v>
      </c>
      <c r="F46" s="9">
        <v>0</v>
      </c>
    </row>
    <row r="47" spans="1:6" x14ac:dyDescent="0.25">
      <c r="A47" s="17" t="s">
        <v>83</v>
      </c>
      <c r="B47" s="8">
        <v>885811.17260601232</v>
      </c>
      <c r="C47" s="9">
        <v>1047721</v>
      </c>
      <c r="D47" s="9">
        <v>1171300</v>
      </c>
      <c r="E47" s="9">
        <v>1171300</v>
      </c>
      <c r="F47" s="9">
        <v>1171300</v>
      </c>
    </row>
    <row r="48" spans="1:6" x14ac:dyDescent="0.25">
      <c r="A48" s="65" t="s">
        <v>86</v>
      </c>
      <c r="B48" s="61">
        <v>0</v>
      </c>
      <c r="C48" s="62">
        <f>C49</f>
        <v>1234</v>
      </c>
      <c r="D48" s="62">
        <f>D49</f>
        <v>300</v>
      </c>
      <c r="E48" s="62">
        <f t="shared" ref="E48:F48" si="10">E49</f>
        <v>300</v>
      </c>
      <c r="F48" s="62">
        <f t="shared" si="10"/>
        <v>300</v>
      </c>
    </row>
    <row r="49" spans="1:6" x14ac:dyDescent="0.25">
      <c r="A49" s="17" t="s">
        <v>84</v>
      </c>
      <c r="B49" s="8">
        <v>0</v>
      </c>
      <c r="C49" s="9">
        <v>1234</v>
      </c>
      <c r="D49" s="9">
        <v>300</v>
      </c>
      <c r="E49" s="9">
        <v>300</v>
      </c>
      <c r="F49" s="9">
        <v>300</v>
      </c>
    </row>
    <row r="50" spans="1:6" ht="25.5" x14ac:dyDescent="0.25">
      <c r="A50" s="65" t="s">
        <v>87</v>
      </c>
      <c r="B50" s="61">
        <v>98.660826863096418</v>
      </c>
      <c r="C50" s="113">
        <f>C51</f>
        <v>531</v>
      </c>
      <c r="D50" s="113">
        <f>D51</f>
        <v>530</v>
      </c>
      <c r="E50" s="113">
        <f t="shared" ref="E50:F50" si="11">E51</f>
        <v>530</v>
      </c>
      <c r="F50" s="113">
        <f t="shared" si="11"/>
        <v>530</v>
      </c>
    </row>
    <row r="51" spans="1:6" ht="25.5" x14ac:dyDescent="0.25">
      <c r="A51" s="17" t="s">
        <v>85</v>
      </c>
      <c r="B51" s="8">
        <v>98.660826863096418</v>
      </c>
      <c r="C51" s="64">
        <v>531</v>
      </c>
      <c r="D51" s="64">
        <v>530</v>
      </c>
      <c r="E51" s="64">
        <v>530</v>
      </c>
      <c r="F51" s="64">
        <v>530</v>
      </c>
    </row>
    <row r="52" spans="1:6" x14ac:dyDescent="0.25">
      <c r="A52" s="67" t="s">
        <v>91</v>
      </c>
      <c r="B52" s="62">
        <f>SUM(B53:B56)</f>
        <v>35435.748423916644</v>
      </c>
      <c r="C52" s="62">
        <f>SUM(C53:C56)</f>
        <v>20806</v>
      </c>
      <c r="D52" s="62">
        <f>SUM(D53:D56)</f>
        <v>0</v>
      </c>
      <c r="E52" s="62">
        <f t="shared" ref="E52:F52" si="12">SUM(E53:E56)</f>
        <v>0</v>
      </c>
      <c r="F52" s="62">
        <f t="shared" si="12"/>
        <v>0</v>
      </c>
    </row>
    <row r="53" spans="1:6" ht="25.5" x14ac:dyDescent="0.25">
      <c r="A53" s="17" t="s">
        <v>93</v>
      </c>
      <c r="B53" s="8">
        <v>4537</v>
      </c>
      <c r="C53" s="9">
        <v>10399</v>
      </c>
      <c r="D53" s="64">
        <v>0</v>
      </c>
      <c r="E53" s="64">
        <v>0</v>
      </c>
      <c r="F53" s="64">
        <v>0</v>
      </c>
    </row>
    <row r="54" spans="1:6" ht="25.5" x14ac:dyDescent="0.25">
      <c r="A54" s="17" t="s">
        <v>94</v>
      </c>
      <c r="B54" s="8">
        <v>0</v>
      </c>
      <c r="C54" s="9">
        <v>2179</v>
      </c>
      <c r="D54" s="64">
        <v>0</v>
      </c>
      <c r="E54" s="64">
        <v>0</v>
      </c>
      <c r="F54" s="64">
        <v>0</v>
      </c>
    </row>
    <row r="55" spans="1:6" ht="25.5" x14ac:dyDescent="0.25">
      <c r="A55" s="17" t="s">
        <v>95</v>
      </c>
      <c r="B55" s="8">
        <v>29079.01519676156</v>
      </c>
      <c r="C55" s="9">
        <v>6621</v>
      </c>
      <c r="D55" s="64">
        <v>0</v>
      </c>
      <c r="E55" s="64">
        <v>0</v>
      </c>
      <c r="F55" s="64">
        <v>0</v>
      </c>
    </row>
    <row r="56" spans="1:6" ht="25.5" x14ac:dyDescent="0.25">
      <c r="A56" s="17" t="s">
        <v>96</v>
      </c>
      <c r="B56" s="8">
        <v>1819.7332271550865</v>
      </c>
      <c r="C56" s="9">
        <v>1607</v>
      </c>
      <c r="D56" s="64">
        <v>0</v>
      </c>
      <c r="E56" s="64">
        <v>0</v>
      </c>
      <c r="F56" s="64">
        <v>0</v>
      </c>
    </row>
  </sheetData>
  <mergeCells count="5">
    <mergeCell ref="A1:F1"/>
    <mergeCell ref="A3:F3"/>
    <mergeCell ref="A5:F5"/>
    <mergeCell ref="A7:F7"/>
    <mergeCell ref="A30:F30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topLeftCell="A4" workbookViewId="0">
      <selection activeCell="E17" sqref="E17"/>
    </sheetView>
  </sheetViews>
  <sheetFormatPr defaultRowHeight="15" x14ac:dyDescent="0.25"/>
  <cols>
    <col min="1" max="1" width="37.7109375" customWidth="1"/>
    <col min="2" max="2" width="28.42578125" customWidth="1"/>
    <col min="3" max="6" width="25.28515625" customWidth="1"/>
  </cols>
  <sheetData>
    <row r="1" spans="1:6" ht="42" customHeight="1" x14ac:dyDescent="0.25">
      <c r="A1" s="83" t="s">
        <v>29</v>
      </c>
      <c r="B1" s="83"/>
      <c r="C1" s="83"/>
      <c r="D1" s="83"/>
      <c r="E1" s="83"/>
      <c r="F1" s="83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3" t="s">
        <v>17</v>
      </c>
      <c r="B3" s="83"/>
      <c r="C3" s="83"/>
      <c r="D3" s="83"/>
      <c r="E3" s="96"/>
      <c r="F3" s="96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3" t="s">
        <v>4</v>
      </c>
      <c r="B5" s="84"/>
      <c r="C5" s="84"/>
      <c r="D5" s="84"/>
      <c r="E5" s="84"/>
      <c r="F5" s="84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3" t="s">
        <v>13</v>
      </c>
      <c r="B7" s="102"/>
      <c r="C7" s="102"/>
      <c r="D7" s="102"/>
      <c r="E7" s="102"/>
      <c r="F7" s="102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50</v>
      </c>
      <c r="B9" s="18" t="s">
        <v>32</v>
      </c>
      <c r="C9" s="19" t="s">
        <v>33</v>
      </c>
      <c r="D9" s="19" t="s">
        <v>30</v>
      </c>
      <c r="E9" s="19" t="s">
        <v>23</v>
      </c>
      <c r="F9" s="19" t="s">
        <v>31</v>
      </c>
    </row>
    <row r="10" spans="1:6" ht="15.75" customHeight="1" x14ac:dyDescent="0.25">
      <c r="A10" s="10" t="s">
        <v>14</v>
      </c>
      <c r="B10" s="8">
        <v>1154566</v>
      </c>
      <c r="C10" s="9">
        <v>1417724</v>
      </c>
      <c r="D10" s="9">
        <v>1485468</v>
      </c>
      <c r="E10" s="9">
        <v>1485468</v>
      </c>
      <c r="F10" s="9">
        <v>1485468</v>
      </c>
    </row>
    <row r="11" spans="1:6" ht="29.25" customHeight="1" x14ac:dyDescent="0.25">
      <c r="A11" s="10" t="s">
        <v>98</v>
      </c>
      <c r="B11" s="8">
        <v>1154566</v>
      </c>
      <c r="C11" s="9">
        <v>1417724</v>
      </c>
      <c r="D11" s="9">
        <v>1485468</v>
      </c>
      <c r="E11" s="9">
        <v>1485468</v>
      </c>
      <c r="F11" s="9">
        <v>1485468</v>
      </c>
    </row>
    <row r="12" spans="1:6" ht="25.5" x14ac:dyDescent="0.25">
      <c r="A12" s="10" t="s">
        <v>101</v>
      </c>
      <c r="B12" s="8">
        <v>1032475</v>
      </c>
      <c r="C12" s="9">
        <v>1282008</v>
      </c>
      <c r="D12" s="9">
        <f>D11-D14-D15</f>
        <v>1349868</v>
      </c>
      <c r="E12" s="9">
        <f t="shared" ref="E12:F12" si="0">E11-E14-E15</f>
        <v>1349868</v>
      </c>
      <c r="F12" s="9">
        <f t="shared" si="0"/>
        <v>1349868</v>
      </c>
    </row>
    <row r="13" spans="1:6" x14ac:dyDescent="0.25">
      <c r="A13" s="16" t="s">
        <v>99</v>
      </c>
      <c r="B13" s="8">
        <v>1032475</v>
      </c>
      <c r="C13" s="9">
        <f>C11-C14-C15</f>
        <v>1282008</v>
      </c>
      <c r="D13" s="9">
        <v>1349868</v>
      </c>
      <c r="E13" s="9">
        <v>1349868</v>
      </c>
      <c r="F13" s="9">
        <v>1349868</v>
      </c>
    </row>
    <row r="14" spans="1:6" x14ac:dyDescent="0.25">
      <c r="A14" s="10" t="s">
        <v>100</v>
      </c>
      <c r="B14" s="8">
        <v>119522</v>
      </c>
      <c r="C14" s="9">
        <v>130000</v>
      </c>
      <c r="D14" s="9">
        <v>131600</v>
      </c>
      <c r="E14" s="9">
        <v>131600</v>
      </c>
      <c r="F14" s="9">
        <v>131600</v>
      </c>
    </row>
    <row r="15" spans="1:6" ht="25.5" x14ac:dyDescent="0.25">
      <c r="A15" s="10" t="s">
        <v>102</v>
      </c>
      <c r="B15" s="8">
        <v>2569</v>
      </c>
      <c r="C15" s="9">
        <v>5716</v>
      </c>
      <c r="D15" s="9">
        <v>4000</v>
      </c>
      <c r="E15" s="9">
        <v>4000</v>
      </c>
      <c r="F15" s="9">
        <v>4000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DFEB-2E0B-47D9-B9BB-BFBD13854187}">
  <dimension ref="A1:K244"/>
  <sheetViews>
    <sheetView workbookViewId="0">
      <selection activeCell="C12" sqref="C12"/>
    </sheetView>
  </sheetViews>
  <sheetFormatPr defaultRowHeight="15" x14ac:dyDescent="0.25"/>
  <cols>
    <col min="1" max="1" width="14.85546875" customWidth="1"/>
    <col min="2" max="2" width="70.85546875" customWidth="1"/>
    <col min="3" max="7" width="12.7109375" customWidth="1"/>
  </cols>
  <sheetData>
    <row r="1" spans="1:11" x14ac:dyDescent="0.25">
      <c r="A1" t="s">
        <v>164</v>
      </c>
    </row>
    <row r="2" spans="1:11" x14ac:dyDescent="0.25">
      <c r="B2" t="s">
        <v>165</v>
      </c>
    </row>
    <row r="3" spans="1:11" x14ac:dyDescent="0.25">
      <c r="B3" s="103" t="s">
        <v>166</v>
      </c>
    </row>
    <row r="4" spans="1:11" ht="28.5" customHeight="1" x14ac:dyDescent="0.25">
      <c r="A4" s="104" t="s">
        <v>103</v>
      </c>
      <c r="B4" s="104" t="s">
        <v>162</v>
      </c>
      <c r="C4" s="106" t="s">
        <v>163</v>
      </c>
      <c r="D4" s="105" t="s">
        <v>167</v>
      </c>
      <c r="E4" s="105" t="s">
        <v>104</v>
      </c>
      <c r="F4" s="105" t="s">
        <v>105</v>
      </c>
      <c r="G4" s="105" t="s">
        <v>106</v>
      </c>
      <c r="H4" s="77"/>
      <c r="I4" s="77"/>
      <c r="J4" s="77"/>
      <c r="K4" s="77"/>
    </row>
    <row r="5" spans="1:11" x14ac:dyDescent="0.25">
      <c r="A5" s="68" t="s">
        <v>107</v>
      </c>
      <c r="B5" s="68"/>
      <c r="C5" s="107">
        <v>1154565.95</v>
      </c>
      <c r="D5" s="69">
        <v>1417724</v>
      </c>
      <c r="E5" s="69">
        <v>1485468</v>
      </c>
      <c r="F5" s="69">
        <v>1485468</v>
      </c>
      <c r="G5" s="69">
        <v>1485468</v>
      </c>
    </row>
    <row r="6" spans="1:11" x14ac:dyDescent="0.25">
      <c r="A6" s="70" t="s">
        <v>108</v>
      </c>
      <c r="B6" s="70"/>
      <c r="C6" s="108">
        <v>45908.87</v>
      </c>
      <c r="D6" s="71">
        <v>0</v>
      </c>
      <c r="E6" s="71">
        <v>0</v>
      </c>
      <c r="F6" s="71">
        <v>0</v>
      </c>
      <c r="G6" s="71">
        <v>0</v>
      </c>
    </row>
    <row r="7" spans="1:11" x14ac:dyDescent="0.25">
      <c r="A7" s="72" t="s">
        <v>109</v>
      </c>
      <c r="B7" s="72"/>
      <c r="C7" s="109">
        <v>45908.87</v>
      </c>
      <c r="D7" s="73">
        <v>0</v>
      </c>
      <c r="E7" s="73">
        <v>0</v>
      </c>
      <c r="F7" s="73">
        <v>0</v>
      </c>
      <c r="G7" s="73">
        <v>0</v>
      </c>
    </row>
    <row r="8" spans="1:11" x14ac:dyDescent="0.25">
      <c r="A8" s="74" t="s">
        <v>110</v>
      </c>
      <c r="B8" s="74"/>
      <c r="C8" s="110">
        <v>41466.5</v>
      </c>
      <c r="D8" s="75">
        <v>0</v>
      </c>
      <c r="E8" s="75">
        <v>0</v>
      </c>
      <c r="F8" s="75">
        <v>0</v>
      </c>
      <c r="G8" s="75">
        <v>0</v>
      </c>
    </row>
    <row r="9" spans="1:11" x14ac:dyDescent="0.25">
      <c r="A9" s="76" t="s">
        <v>111</v>
      </c>
      <c r="B9" s="76"/>
      <c r="C9" s="111">
        <v>41466.5</v>
      </c>
      <c r="D9" s="76">
        <v>0</v>
      </c>
      <c r="E9" s="76">
        <v>0</v>
      </c>
      <c r="F9" s="76">
        <v>0</v>
      </c>
      <c r="G9" s="76">
        <v>0</v>
      </c>
    </row>
    <row r="10" spans="1:11" x14ac:dyDescent="0.25">
      <c r="A10" s="76" t="s">
        <v>112</v>
      </c>
      <c r="B10" s="76"/>
      <c r="C10" s="111">
        <v>41466.5</v>
      </c>
      <c r="D10" s="76">
        <v>0</v>
      </c>
      <c r="E10" s="76">
        <v>0</v>
      </c>
      <c r="F10" s="76">
        <v>0</v>
      </c>
      <c r="G10" s="76">
        <v>0</v>
      </c>
    </row>
    <row r="11" spans="1:11" x14ac:dyDescent="0.25">
      <c r="A11" s="74" t="s">
        <v>113</v>
      </c>
      <c r="B11" s="74"/>
      <c r="C11" s="110">
        <v>4442.37</v>
      </c>
      <c r="D11" s="75">
        <v>0</v>
      </c>
      <c r="E11" s="75">
        <v>0</v>
      </c>
      <c r="F11" s="75">
        <v>0</v>
      </c>
      <c r="G11" s="75">
        <v>0</v>
      </c>
    </row>
    <row r="12" spans="1:11" x14ac:dyDescent="0.25">
      <c r="A12" s="76" t="s">
        <v>111</v>
      </c>
      <c r="B12" s="76"/>
      <c r="C12" s="111">
        <v>4442.37</v>
      </c>
      <c r="D12" s="76">
        <v>0</v>
      </c>
      <c r="E12" s="76">
        <v>0</v>
      </c>
      <c r="F12" s="76">
        <v>0</v>
      </c>
      <c r="G12" s="76">
        <v>0</v>
      </c>
    </row>
    <row r="13" spans="1:11" x14ac:dyDescent="0.25">
      <c r="A13" s="76" t="s">
        <v>112</v>
      </c>
      <c r="B13" s="76"/>
      <c r="C13" s="111">
        <v>4442.37</v>
      </c>
      <c r="D13" s="76">
        <v>0</v>
      </c>
      <c r="E13" s="76">
        <v>0</v>
      </c>
      <c r="F13" s="76">
        <v>0</v>
      </c>
      <c r="G13" s="76">
        <v>0</v>
      </c>
    </row>
    <row r="14" spans="1:11" x14ac:dyDescent="0.25">
      <c r="A14" s="70" t="s">
        <v>114</v>
      </c>
      <c r="B14" s="70"/>
      <c r="C14" s="108">
        <v>3374.33</v>
      </c>
      <c r="D14" s="71">
        <v>0</v>
      </c>
      <c r="E14" s="71">
        <v>0</v>
      </c>
      <c r="F14" s="71">
        <v>0</v>
      </c>
      <c r="G14" s="71">
        <v>0</v>
      </c>
    </row>
    <row r="15" spans="1:11" x14ac:dyDescent="0.25">
      <c r="A15" s="72" t="s">
        <v>115</v>
      </c>
      <c r="B15" s="72"/>
      <c r="C15" s="109">
        <v>2630.57</v>
      </c>
      <c r="D15" s="73">
        <v>0</v>
      </c>
      <c r="E15" s="73">
        <v>0</v>
      </c>
      <c r="F15" s="73">
        <v>0</v>
      </c>
      <c r="G15" s="73">
        <v>0</v>
      </c>
    </row>
    <row r="16" spans="1:11" x14ac:dyDescent="0.25">
      <c r="A16" s="74" t="s">
        <v>116</v>
      </c>
      <c r="B16" s="74"/>
      <c r="C16" s="110">
        <v>2630.57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76" t="s">
        <v>111</v>
      </c>
      <c r="B17" s="76"/>
      <c r="C17" s="111">
        <v>2630.57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5">
      <c r="A18" s="76" t="s">
        <v>112</v>
      </c>
      <c r="B18" s="76"/>
      <c r="C18" s="111">
        <v>633.09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76" t="s">
        <v>117</v>
      </c>
      <c r="B19" s="76"/>
      <c r="C19" s="111">
        <v>1997.48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72" t="s">
        <v>118</v>
      </c>
      <c r="B20" s="72"/>
      <c r="C20" s="109">
        <v>743.76</v>
      </c>
      <c r="D20" s="73">
        <v>0</v>
      </c>
      <c r="E20" s="73">
        <v>0</v>
      </c>
      <c r="F20" s="73">
        <v>0</v>
      </c>
      <c r="G20" s="73">
        <v>0</v>
      </c>
    </row>
    <row r="21" spans="1:7" x14ac:dyDescent="0.25">
      <c r="A21" s="74" t="s">
        <v>116</v>
      </c>
      <c r="B21" s="74"/>
      <c r="C21" s="110">
        <v>743.76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76" t="s">
        <v>111</v>
      </c>
      <c r="B22" s="76"/>
      <c r="C22" s="111">
        <v>743.76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76" t="s">
        <v>117</v>
      </c>
      <c r="B23" s="76"/>
      <c r="C23" s="111">
        <v>743.76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70" t="s">
        <v>119</v>
      </c>
      <c r="B24" s="70"/>
      <c r="C24" s="108">
        <v>46815.41</v>
      </c>
      <c r="D24" s="71">
        <v>0</v>
      </c>
      <c r="E24" s="71">
        <v>0</v>
      </c>
      <c r="F24" s="71">
        <v>0</v>
      </c>
      <c r="G24" s="71">
        <v>0</v>
      </c>
    </row>
    <row r="25" spans="1:7" x14ac:dyDescent="0.25">
      <c r="A25" s="72" t="s">
        <v>120</v>
      </c>
      <c r="B25" s="72"/>
      <c r="C25" s="109">
        <v>577.75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74" t="s">
        <v>116</v>
      </c>
      <c r="B26" s="74"/>
      <c r="C26" s="110">
        <v>577.75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111</v>
      </c>
      <c r="B27" s="76"/>
      <c r="C27" s="111">
        <v>577.75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76" t="s">
        <v>112</v>
      </c>
      <c r="B28" s="76"/>
      <c r="C28" s="111">
        <v>577.75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72" t="s">
        <v>121</v>
      </c>
      <c r="B29" s="72"/>
      <c r="C29" s="109">
        <v>2568.98</v>
      </c>
      <c r="D29" s="73">
        <v>0</v>
      </c>
      <c r="E29" s="73">
        <v>0</v>
      </c>
      <c r="F29" s="73">
        <v>0</v>
      </c>
      <c r="G29" s="73">
        <v>0</v>
      </c>
    </row>
    <row r="30" spans="1:7" x14ac:dyDescent="0.25">
      <c r="A30" s="74" t="s">
        <v>116</v>
      </c>
      <c r="B30" s="74"/>
      <c r="C30" s="110">
        <v>2568.98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76" t="s">
        <v>111</v>
      </c>
      <c r="B31" s="76"/>
      <c r="C31" s="111">
        <v>2568.98</v>
      </c>
      <c r="D31" s="76">
        <v>0</v>
      </c>
      <c r="E31" s="76">
        <v>0</v>
      </c>
      <c r="F31" s="76">
        <v>0</v>
      </c>
      <c r="G31" s="76">
        <v>0</v>
      </c>
    </row>
    <row r="32" spans="1:7" x14ac:dyDescent="0.25">
      <c r="A32" s="76" t="s">
        <v>112</v>
      </c>
      <c r="B32" s="76"/>
      <c r="C32" s="111">
        <v>895.8</v>
      </c>
      <c r="D32" s="76">
        <v>0</v>
      </c>
      <c r="E32" s="76">
        <v>0</v>
      </c>
      <c r="F32" s="76">
        <v>0</v>
      </c>
      <c r="G32" s="76">
        <v>0</v>
      </c>
    </row>
    <row r="33" spans="1:7" x14ac:dyDescent="0.25">
      <c r="A33" s="76" t="s">
        <v>117</v>
      </c>
      <c r="B33" s="76"/>
      <c r="C33" s="111">
        <v>1673.18</v>
      </c>
      <c r="D33" s="76">
        <v>0</v>
      </c>
      <c r="E33" s="76">
        <v>0</v>
      </c>
      <c r="F33" s="76">
        <v>0</v>
      </c>
      <c r="G33" s="76">
        <v>0</v>
      </c>
    </row>
    <row r="34" spans="1:7" x14ac:dyDescent="0.25">
      <c r="A34" s="72" t="s">
        <v>122</v>
      </c>
      <c r="B34" s="72"/>
      <c r="C34" s="109">
        <v>26383.25</v>
      </c>
      <c r="D34" s="73">
        <v>0</v>
      </c>
      <c r="E34" s="73">
        <v>0</v>
      </c>
      <c r="F34" s="73">
        <v>0</v>
      </c>
      <c r="G34" s="73">
        <v>0</v>
      </c>
    </row>
    <row r="35" spans="1:7" x14ac:dyDescent="0.25">
      <c r="A35" s="74" t="s">
        <v>116</v>
      </c>
      <c r="B35" s="74"/>
      <c r="C35" s="110">
        <v>3957.48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76" t="s">
        <v>111</v>
      </c>
      <c r="B36" s="76"/>
      <c r="C36" s="111">
        <v>3957.48</v>
      </c>
      <c r="D36" s="76">
        <v>0</v>
      </c>
      <c r="E36" s="76">
        <v>0</v>
      </c>
      <c r="F36" s="76">
        <v>0</v>
      </c>
      <c r="G36" s="76">
        <v>0</v>
      </c>
    </row>
    <row r="37" spans="1:7" x14ac:dyDescent="0.25">
      <c r="A37" s="76" t="s">
        <v>123</v>
      </c>
      <c r="B37" s="76"/>
      <c r="C37" s="111">
        <v>3957.48</v>
      </c>
      <c r="D37" s="76">
        <v>0</v>
      </c>
      <c r="E37" s="76">
        <v>0</v>
      </c>
      <c r="F37" s="76">
        <v>0</v>
      </c>
      <c r="G37" s="76">
        <v>0</v>
      </c>
    </row>
    <row r="38" spans="1:7" x14ac:dyDescent="0.25">
      <c r="A38" s="74" t="s">
        <v>124</v>
      </c>
      <c r="B38" s="74"/>
      <c r="C38" s="110">
        <v>3363.88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76" t="s">
        <v>111</v>
      </c>
      <c r="B39" s="76"/>
      <c r="C39" s="111">
        <v>3363.88</v>
      </c>
      <c r="D39" s="76">
        <v>0</v>
      </c>
      <c r="E39" s="76">
        <v>0</v>
      </c>
      <c r="F39" s="76">
        <v>0</v>
      </c>
      <c r="G39" s="76">
        <v>0</v>
      </c>
    </row>
    <row r="40" spans="1:7" x14ac:dyDescent="0.25">
      <c r="A40" s="76" t="s">
        <v>123</v>
      </c>
      <c r="B40" s="76"/>
      <c r="C40" s="111">
        <v>3363.88</v>
      </c>
      <c r="D40" s="76">
        <v>0</v>
      </c>
      <c r="E40" s="76">
        <v>0</v>
      </c>
      <c r="F40" s="76">
        <v>0</v>
      </c>
      <c r="G40" s="76">
        <v>0</v>
      </c>
    </row>
    <row r="41" spans="1:7" x14ac:dyDescent="0.25">
      <c r="A41" s="74" t="s">
        <v>125</v>
      </c>
      <c r="B41" s="74"/>
      <c r="C41" s="110">
        <v>19061.89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76" t="s">
        <v>111</v>
      </c>
      <c r="B42" s="76"/>
      <c r="C42" s="111">
        <v>19061.89</v>
      </c>
      <c r="D42" s="76">
        <v>0</v>
      </c>
      <c r="E42" s="76">
        <v>0</v>
      </c>
      <c r="F42" s="76">
        <v>0</v>
      </c>
      <c r="G42" s="76">
        <v>0</v>
      </c>
    </row>
    <row r="43" spans="1:7" x14ac:dyDescent="0.25">
      <c r="A43" s="76" t="s">
        <v>123</v>
      </c>
      <c r="B43" s="76"/>
      <c r="C43" s="111">
        <v>17002.52</v>
      </c>
      <c r="D43" s="76">
        <v>0</v>
      </c>
      <c r="E43" s="76">
        <v>0</v>
      </c>
      <c r="F43" s="76">
        <v>0</v>
      </c>
      <c r="G43" s="76">
        <v>0</v>
      </c>
    </row>
    <row r="44" spans="1:7" x14ac:dyDescent="0.25">
      <c r="A44" s="76" t="s">
        <v>112</v>
      </c>
      <c r="B44" s="76"/>
      <c r="C44" s="111">
        <v>2059.37</v>
      </c>
      <c r="D44" s="76">
        <v>0</v>
      </c>
      <c r="E44" s="76">
        <v>0</v>
      </c>
      <c r="F44" s="76">
        <v>0</v>
      </c>
      <c r="G44" s="76">
        <v>0</v>
      </c>
    </row>
    <row r="45" spans="1:7" x14ac:dyDescent="0.25">
      <c r="A45" s="72" t="s">
        <v>126</v>
      </c>
      <c r="B45" s="72"/>
      <c r="C45" s="109">
        <v>17285.43</v>
      </c>
      <c r="D45" s="73">
        <v>0</v>
      </c>
      <c r="E45" s="73">
        <v>0</v>
      </c>
      <c r="F45" s="73">
        <v>0</v>
      </c>
      <c r="G45" s="73">
        <v>0</v>
      </c>
    </row>
    <row r="46" spans="1:7" x14ac:dyDescent="0.25">
      <c r="A46" s="74" t="s">
        <v>116</v>
      </c>
      <c r="B46" s="74"/>
      <c r="C46" s="110">
        <v>3896.14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76" t="s">
        <v>111</v>
      </c>
      <c r="B47" s="76"/>
      <c r="C47" s="111">
        <v>3896.14</v>
      </c>
      <c r="D47" s="76">
        <v>0</v>
      </c>
      <c r="E47" s="76">
        <v>0</v>
      </c>
      <c r="F47" s="76">
        <v>0</v>
      </c>
      <c r="G47" s="76">
        <v>0</v>
      </c>
    </row>
    <row r="48" spans="1:7" x14ac:dyDescent="0.25">
      <c r="A48" s="76" t="s">
        <v>123</v>
      </c>
      <c r="B48" s="76"/>
      <c r="C48" s="111">
        <v>3896.14</v>
      </c>
      <c r="D48" s="76">
        <v>0</v>
      </c>
      <c r="E48" s="76">
        <v>0</v>
      </c>
      <c r="F48" s="76">
        <v>0</v>
      </c>
      <c r="G48" s="76">
        <v>0</v>
      </c>
    </row>
    <row r="49" spans="1:7" x14ac:dyDescent="0.25">
      <c r="A49" s="74" t="s">
        <v>124</v>
      </c>
      <c r="B49" s="74"/>
      <c r="C49" s="110">
        <v>2008.59</v>
      </c>
      <c r="D49" s="75">
        <v>0</v>
      </c>
      <c r="E49" s="75">
        <v>0</v>
      </c>
      <c r="F49" s="75">
        <v>0</v>
      </c>
      <c r="G49" s="75">
        <v>0</v>
      </c>
    </row>
    <row r="50" spans="1:7" x14ac:dyDescent="0.25">
      <c r="A50" s="76" t="s">
        <v>111</v>
      </c>
      <c r="B50" s="76"/>
      <c r="C50" s="111">
        <v>2008.59</v>
      </c>
      <c r="D50" s="76">
        <v>0</v>
      </c>
      <c r="E50" s="76">
        <v>0</v>
      </c>
      <c r="F50" s="76">
        <v>0</v>
      </c>
      <c r="G50" s="76">
        <v>0</v>
      </c>
    </row>
    <row r="51" spans="1:7" x14ac:dyDescent="0.25">
      <c r="A51" s="76" t="s">
        <v>123</v>
      </c>
      <c r="B51" s="76"/>
      <c r="C51" s="111">
        <v>2008.59</v>
      </c>
      <c r="D51" s="76">
        <v>0</v>
      </c>
      <c r="E51" s="76">
        <v>0</v>
      </c>
      <c r="F51" s="76">
        <v>0</v>
      </c>
      <c r="G51" s="76">
        <v>0</v>
      </c>
    </row>
    <row r="52" spans="1:7" x14ac:dyDescent="0.25">
      <c r="A52" s="74" t="s">
        <v>125</v>
      </c>
      <c r="B52" s="74"/>
      <c r="C52" s="110">
        <v>11380.7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76" t="s">
        <v>111</v>
      </c>
      <c r="B53" s="76"/>
      <c r="C53" s="111">
        <v>11380.7</v>
      </c>
      <c r="D53" s="76">
        <v>0</v>
      </c>
      <c r="E53" s="76">
        <v>0</v>
      </c>
      <c r="F53" s="76">
        <v>0</v>
      </c>
      <c r="G53" s="76">
        <v>0</v>
      </c>
    </row>
    <row r="54" spans="1:7" x14ac:dyDescent="0.25">
      <c r="A54" s="76" t="s">
        <v>123</v>
      </c>
      <c r="B54" s="76"/>
      <c r="C54" s="111">
        <v>9558.4699999999993</v>
      </c>
      <c r="D54" s="76">
        <v>0</v>
      </c>
      <c r="E54" s="76">
        <v>0</v>
      </c>
      <c r="F54" s="76">
        <v>0</v>
      </c>
      <c r="G54" s="76">
        <v>0</v>
      </c>
    </row>
    <row r="55" spans="1:7" x14ac:dyDescent="0.25">
      <c r="A55" s="76" t="s">
        <v>112</v>
      </c>
      <c r="B55" s="76"/>
      <c r="C55" s="111">
        <v>1822.23</v>
      </c>
      <c r="D55" s="76">
        <v>0</v>
      </c>
      <c r="E55" s="76">
        <v>0</v>
      </c>
      <c r="F55" s="76">
        <v>0</v>
      </c>
      <c r="G55" s="76">
        <v>0</v>
      </c>
    </row>
    <row r="56" spans="1:7" x14ac:dyDescent="0.25">
      <c r="A56" s="70" t="s">
        <v>127</v>
      </c>
      <c r="B56" s="70"/>
      <c r="C56" s="108">
        <v>172656.1</v>
      </c>
      <c r="D56" s="71">
        <v>0</v>
      </c>
      <c r="E56" s="71">
        <v>0</v>
      </c>
      <c r="F56" s="71">
        <v>0</v>
      </c>
      <c r="G56" s="71">
        <v>0</v>
      </c>
    </row>
    <row r="57" spans="1:7" x14ac:dyDescent="0.25">
      <c r="A57" s="72" t="s">
        <v>128</v>
      </c>
      <c r="B57" s="72"/>
      <c r="C57" s="109">
        <v>163758.03</v>
      </c>
      <c r="D57" s="73">
        <v>0</v>
      </c>
      <c r="E57" s="73">
        <v>0</v>
      </c>
      <c r="F57" s="73">
        <v>0</v>
      </c>
      <c r="G57" s="73">
        <v>0</v>
      </c>
    </row>
    <row r="58" spans="1:7" x14ac:dyDescent="0.25">
      <c r="A58" s="74" t="s">
        <v>129</v>
      </c>
      <c r="B58" s="74"/>
      <c r="C58" s="110">
        <v>4479.54</v>
      </c>
      <c r="D58" s="75">
        <v>0</v>
      </c>
      <c r="E58" s="75">
        <v>0</v>
      </c>
      <c r="F58" s="75">
        <v>0</v>
      </c>
      <c r="G58" s="75">
        <v>0</v>
      </c>
    </row>
    <row r="59" spans="1:7" x14ac:dyDescent="0.25">
      <c r="A59" s="76" t="s">
        <v>111</v>
      </c>
      <c r="B59" s="76"/>
      <c r="C59" s="111">
        <v>4479.54</v>
      </c>
      <c r="D59" s="76">
        <v>0</v>
      </c>
      <c r="E59" s="76">
        <v>0</v>
      </c>
      <c r="F59" s="76">
        <v>0</v>
      </c>
      <c r="G59" s="76">
        <v>0</v>
      </c>
    </row>
    <row r="60" spans="1:7" x14ac:dyDescent="0.25">
      <c r="A60" s="76" t="s">
        <v>112</v>
      </c>
      <c r="B60" s="76"/>
      <c r="C60" s="111">
        <v>4479.54</v>
      </c>
      <c r="D60" s="76">
        <v>0</v>
      </c>
      <c r="E60" s="76">
        <v>0</v>
      </c>
      <c r="F60" s="76">
        <v>0</v>
      </c>
      <c r="G60" s="76">
        <v>0</v>
      </c>
    </row>
    <row r="61" spans="1:7" x14ac:dyDescent="0.25">
      <c r="A61" s="74" t="s">
        <v>130</v>
      </c>
      <c r="B61" s="74"/>
      <c r="C61" s="110">
        <v>63.71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76" t="s">
        <v>111</v>
      </c>
      <c r="B62" s="76"/>
      <c r="C62" s="111">
        <v>63.71</v>
      </c>
      <c r="D62" s="76">
        <v>0</v>
      </c>
      <c r="E62" s="76">
        <v>0</v>
      </c>
      <c r="F62" s="76">
        <v>0</v>
      </c>
      <c r="G62" s="76">
        <v>0</v>
      </c>
    </row>
    <row r="63" spans="1:7" x14ac:dyDescent="0.25">
      <c r="A63" s="76" t="s">
        <v>112</v>
      </c>
      <c r="B63" s="76"/>
      <c r="C63" s="111">
        <v>63.71</v>
      </c>
      <c r="D63" s="76">
        <v>0</v>
      </c>
      <c r="E63" s="76">
        <v>0</v>
      </c>
      <c r="F63" s="76">
        <v>0</v>
      </c>
      <c r="G63" s="76">
        <v>0</v>
      </c>
    </row>
    <row r="64" spans="1:7" x14ac:dyDescent="0.25">
      <c r="A64" s="74" t="s">
        <v>131</v>
      </c>
      <c r="B64" s="74"/>
      <c r="C64" s="110">
        <v>123583.44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76" t="s">
        <v>111</v>
      </c>
      <c r="B65" s="76"/>
      <c r="C65" s="111">
        <v>122935.09</v>
      </c>
      <c r="D65" s="76">
        <v>0</v>
      </c>
      <c r="E65" s="76">
        <v>0</v>
      </c>
      <c r="F65" s="76">
        <v>0</v>
      </c>
      <c r="G65" s="76">
        <v>0</v>
      </c>
    </row>
    <row r="66" spans="1:7" x14ac:dyDescent="0.25">
      <c r="A66" s="76" t="s">
        <v>112</v>
      </c>
      <c r="B66" s="76"/>
      <c r="C66" s="111">
        <v>18499.61</v>
      </c>
      <c r="D66" s="76">
        <v>0</v>
      </c>
      <c r="E66" s="76">
        <v>0</v>
      </c>
      <c r="F66" s="76">
        <v>0</v>
      </c>
      <c r="G66" s="76">
        <v>0</v>
      </c>
    </row>
    <row r="67" spans="1:7" x14ac:dyDescent="0.25">
      <c r="A67" s="76" t="s">
        <v>117</v>
      </c>
      <c r="B67" s="76"/>
      <c r="C67" s="111">
        <v>104435.48</v>
      </c>
      <c r="D67" s="76">
        <v>0</v>
      </c>
      <c r="E67" s="76">
        <v>0</v>
      </c>
      <c r="F67" s="76">
        <v>0</v>
      </c>
      <c r="G67" s="76">
        <v>0</v>
      </c>
    </row>
    <row r="68" spans="1:7" x14ac:dyDescent="0.25">
      <c r="A68" s="76" t="s">
        <v>132</v>
      </c>
      <c r="B68" s="76"/>
      <c r="C68" s="111">
        <v>648.35</v>
      </c>
      <c r="D68" s="76">
        <v>0</v>
      </c>
      <c r="E68" s="76">
        <v>0</v>
      </c>
      <c r="F68" s="76">
        <v>0</v>
      </c>
      <c r="G68" s="76">
        <v>0</v>
      </c>
    </row>
    <row r="69" spans="1:7" x14ac:dyDescent="0.25">
      <c r="A69" s="76" t="s">
        <v>133</v>
      </c>
      <c r="B69" s="76"/>
      <c r="C69" s="111">
        <v>648.35</v>
      </c>
      <c r="D69" s="76">
        <v>0</v>
      </c>
      <c r="E69" s="76">
        <v>0</v>
      </c>
      <c r="F69" s="76">
        <v>0</v>
      </c>
      <c r="G69" s="76">
        <v>0</v>
      </c>
    </row>
    <row r="70" spans="1:7" x14ac:dyDescent="0.25">
      <c r="A70" s="74" t="s">
        <v>134</v>
      </c>
      <c r="B70" s="74"/>
      <c r="C70" s="110">
        <v>265.45999999999998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25">
      <c r="A71" s="76" t="s">
        <v>111</v>
      </c>
      <c r="B71" s="76"/>
      <c r="C71" s="111">
        <v>265.45999999999998</v>
      </c>
      <c r="D71" s="76">
        <v>0</v>
      </c>
      <c r="E71" s="76">
        <v>0</v>
      </c>
      <c r="F71" s="76">
        <v>0</v>
      </c>
      <c r="G71" s="76">
        <v>0</v>
      </c>
    </row>
    <row r="72" spans="1:7" x14ac:dyDescent="0.25">
      <c r="A72" s="76" t="s">
        <v>112</v>
      </c>
      <c r="B72" s="76"/>
      <c r="C72" s="111">
        <v>265.45999999999998</v>
      </c>
      <c r="D72" s="76">
        <v>0</v>
      </c>
      <c r="E72" s="76">
        <v>0</v>
      </c>
      <c r="F72" s="76">
        <v>0</v>
      </c>
      <c r="G72" s="76">
        <v>0</v>
      </c>
    </row>
    <row r="73" spans="1:7" x14ac:dyDescent="0.25">
      <c r="A73" s="74" t="s">
        <v>135</v>
      </c>
      <c r="B73" s="74"/>
      <c r="C73" s="110">
        <v>4467.1400000000003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76" t="s">
        <v>111</v>
      </c>
      <c r="B74" s="76"/>
      <c r="C74" s="111">
        <v>4467.1400000000003</v>
      </c>
      <c r="D74" s="76">
        <v>0</v>
      </c>
      <c r="E74" s="76">
        <v>0</v>
      </c>
      <c r="F74" s="76">
        <v>0</v>
      </c>
      <c r="G74" s="76">
        <v>0</v>
      </c>
    </row>
    <row r="75" spans="1:7" x14ac:dyDescent="0.25">
      <c r="A75" s="76" t="s">
        <v>112</v>
      </c>
      <c r="B75" s="76"/>
      <c r="C75" s="111">
        <v>4467.1400000000003</v>
      </c>
      <c r="D75" s="76">
        <v>0</v>
      </c>
      <c r="E75" s="76">
        <v>0</v>
      </c>
      <c r="F75" s="76">
        <v>0</v>
      </c>
      <c r="G75" s="76">
        <v>0</v>
      </c>
    </row>
    <row r="76" spans="1:7" x14ac:dyDescent="0.25">
      <c r="A76" s="74" t="s">
        <v>136</v>
      </c>
      <c r="B76" s="74"/>
      <c r="C76" s="110">
        <v>29079.03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76" t="s">
        <v>111</v>
      </c>
      <c r="B77" s="76"/>
      <c r="C77" s="111">
        <v>29079.03</v>
      </c>
      <c r="D77" s="76">
        <v>0</v>
      </c>
      <c r="E77" s="76">
        <v>0</v>
      </c>
      <c r="F77" s="76">
        <v>0</v>
      </c>
      <c r="G77" s="76">
        <v>0</v>
      </c>
    </row>
    <row r="78" spans="1:7" x14ac:dyDescent="0.25">
      <c r="A78" s="76" t="s">
        <v>112</v>
      </c>
      <c r="B78" s="76"/>
      <c r="C78" s="111">
        <v>29079.03</v>
      </c>
      <c r="D78" s="76">
        <v>0</v>
      </c>
      <c r="E78" s="76">
        <v>0</v>
      </c>
      <c r="F78" s="76">
        <v>0</v>
      </c>
      <c r="G78" s="76">
        <v>0</v>
      </c>
    </row>
    <row r="79" spans="1:7" x14ac:dyDescent="0.25">
      <c r="A79" s="74" t="s">
        <v>137</v>
      </c>
      <c r="B79" s="74"/>
      <c r="C79" s="110">
        <v>1819.71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76" t="s">
        <v>111</v>
      </c>
      <c r="B80" s="76"/>
      <c r="C80" s="111">
        <v>1819.71</v>
      </c>
      <c r="D80" s="76">
        <v>0</v>
      </c>
      <c r="E80" s="76">
        <v>0</v>
      </c>
      <c r="F80" s="76">
        <v>0</v>
      </c>
      <c r="G80" s="76">
        <v>0</v>
      </c>
    </row>
    <row r="81" spans="1:7" x14ac:dyDescent="0.25">
      <c r="A81" s="76" t="s">
        <v>112</v>
      </c>
      <c r="B81" s="76"/>
      <c r="C81" s="111">
        <v>1819.71</v>
      </c>
      <c r="D81" s="76">
        <v>0</v>
      </c>
      <c r="E81" s="76">
        <v>0</v>
      </c>
      <c r="F81" s="76">
        <v>0</v>
      </c>
      <c r="G81" s="76">
        <v>0</v>
      </c>
    </row>
    <row r="82" spans="1:7" x14ac:dyDescent="0.25">
      <c r="A82" s="72" t="s">
        <v>138</v>
      </c>
      <c r="B82" s="72"/>
      <c r="C82" s="109">
        <v>655.51</v>
      </c>
      <c r="D82" s="73">
        <v>0</v>
      </c>
      <c r="E82" s="73">
        <v>0</v>
      </c>
      <c r="F82" s="73">
        <v>0</v>
      </c>
      <c r="G82" s="73">
        <v>0</v>
      </c>
    </row>
    <row r="83" spans="1:7" x14ac:dyDescent="0.25">
      <c r="A83" s="74" t="s">
        <v>131</v>
      </c>
      <c r="B83" s="74"/>
      <c r="C83" s="110">
        <v>556.86</v>
      </c>
      <c r="D83" s="75">
        <v>0</v>
      </c>
      <c r="E83" s="75">
        <v>0</v>
      </c>
      <c r="F83" s="75">
        <v>0</v>
      </c>
      <c r="G83" s="75">
        <v>0</v>
      </c>
    </row>
    <row r="84" spans="1:7" x14ac:dyDescent="0.25">
      <c r="A84" s="76" t="s">
        <v>132</v>
      </c>
      <c r="B84" s="76"/>
      <c r="C84" s="111">
        <v>556.86</v>
      </c>
      <c r="D84" s="76">
        <v>0</v>
      </c>
      <c r="E84" s="76">
        <v>0</v>
      </c>
      <c r="F84" s="76">
        <v>0</v>
      </c>
      <c r="G84" s="76">
        <v>0</v>
      </c>
    </row>
    <row r="85" spans="1:7" x14ac:dyDescent="0.25">
      <c r="A85" s="76" t="s">
        <v>133</v>
      </c>
      <c r="B85" s="76"/>
      <c r="C85" s="111">
        <v>556.86</v>
      </c>
      <c r="D85" s="76">
        <v>0</v>
      </c>
      <c r="E85" s="76">
        <v>0</v>
      </c>
      <c r="F85" s="76">
        <v>0</v>
      </c>
      <c r="G85" s="76">
        <v>0</v>
      </c>
    </row>
    <row r="86" spans="1:7" x14ac:dyDescent="0.25">
      <c r="A86" s="74" t="s">
        <v>139</v>
      </c>
      <c r="B86" s="74"/>
      <c r="C86" s="110">
        <v>98.65</v>
      </c>
      <c r="D86" s="75">
        <v>0</v>
      </c>
      <c r="E86" s="75">
        <v>0</v>
      </c>
      <c r="F86" s="75">
        <v>0</v>
      </c>
      <c r="G86" s="75">
        <v>0</v>
      </c>
    </row>
    <row r="87" spans="1:7" x14ac:dyDescent="0.25">
      <c r="A87" s="76" t="s">
        <v>111</v>
      </c>
      <c r="B87" s="76"/>
      <c r="C87" s="111">
        <v>84.32</v>
      </c>
      <c r="D87" s="76">
        <v>0</v>
      </c>
      <c r="E87" s="76">
        <v>0</v>
      </c>
      <c r="F87" s="76">
        <v>0</v>
      </c>
      <c r="G87" s="76">
        <v>0</v>
      </c>
    </row>
    <row r="88" spans="1:7" x14ac:dyDescent="0.25">
      <c r="A88" s="76" t="s">
        <v>112</v>
      </c>
      <c r="B88" s="76"/>
      <c r="C88" s="111">
        <v>84.32</v>
      </c>
      <c r="D88" s="76">
        <v>0</v>
      </c>
      <c r="E88" s="76">
        <v>0</v>
      </c>
      <c r="F88" s="76">
        <v>0</v>
      </c>
      <c r="G88" s="76">
        <v>0</v>
      </c>
    </row>
    <row r="89" spans="1:7" x14ac:dyDescent="0.25">
      <c r="A89" s="76" t="s">
        <v>132</v>
      </c>
      <c r="B89" s="76"/>
      <c r="C89" s="111">
        <v>14.33</v>
      </c>
      <c r="D89" s="76">
        <v>0</v>
      </c>
      <c r="E89" s="76">
        <v>0</v>
      </c>
      <c r="F89" s="76">
        <v>0</v>
      </c>
      <c r="G89" s="76">
        <v>0</v>
      </c>
    </row>
    <row r="90" spans="1:7" x14ac:dyDescent="0.25">
      <c r="A90" s="76" t="s">
        <v>133</v>
      </c>
      <c r="B90" s="76"/>
      <c r="C90" s="111">
        <v>14.33</v>
      </c>
      <c r="D90" s="76">
        <v>0</v>
      </c>
      <c r="E90" s="76">
        <v>0</v>
      </c>
      <c r="F90" s="76">
        <v>0</v>
      </c>
      <c r="G90" s="76">
        <v>0</v>
      </c>
    </row>
    <row r="91" spans="1:7" x14ac:dyDescent="0.25">
      <c r="A91" s="72" t="s">
        <v>140</v>
      </c>
      <c r="B91" s="72"/>
      <c r="C91" s="109">
        <v>5308.89</v>
      </c>
      <c r="D91" s="73">
        <v>0</v>
      </c>
      <c r="E91" s="73">
        <v>0</v>
      </c>
      <c r="F91" s="73">
        <v>0</v>
      </c>
      <c r="G91" s="73">
        <v>0</v>
      </c>
    </row>
    <row r="92" spans="1:7" x14ac:dyDescent="0.25">
      <c r="A92" s="74" t="s">
        <v>131</v>
      </c>
      <c r="B92" s="74"/>
      <c r="C92" s="110">
        <v>5308.89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25">
      <c r="A93" s="76" t="s">
        <v>111</v>
      </c>
      <c r="B93" s="76"/>
      <c r="C93" s="111">
        <v>3549.16</v>
      </c>
      <c r="D93" s="76">
        <v>0</v>
      </c>
      <c r="E93" s="76">
        <v>0</v>
      </c>
      <c r="F93" s="76">
        <v>0</v>
      </c>
      <c r="G93" s="76">
        <v>0</v>
      </c>
    </row>
    <row r="94" spans="1:7" x14ac:dyDescent="0.25">
      <c r="A94" s="76" t="s">
        <v>112</v>
      </c>
      <c r="B94" s="76"/>
      <c r="C94" s="111">
        <v>3549.16</v>
      </c>
      <c r="D94" s="76">
        <v>0</v>
      </c>
      <c r="E94" s="76">
        <v>0</v>
      </c>
      <c r="F94" s="76">
        <v>0</v>
      </c>
      <c r="G94" s="76">
        <v>0</v>
      </c>
    </row>
    <row r="95" spans="1:7" x14ac:dyDescent="0.25">
      <c r="A95" s="76" t="s">
        <v>132</v>
      </c>
      <c r="B95" s="76"/>
      <c r="C95" s="111">
        <v>1759.73</v>
      </c>
      <c r="D95" s="76">
        <v>0</v>
      </c>
      <c r="E95" s="76">
        <v>0</v>
      </c>
      <c r="F95" s="76">
        <v>0</v>
      </c>
      <c r="G95" s="76">
        <v>0</v>
      </c>
    </row>
    <row r="96" spans="1:7" x14ac:dyDescent="0.25">
      <c r="A96" s="76" t="s">
        <v>133</v>
      </c>
      <c r="B96" s="76"/>
      <c r="C96" s="111">
        <v>1759.73</v>
      </c>
      <c r="D96" s="76">
        <v>0</v>
      </c>
      <c r="E96" s="76">
        <v>0</v>
      </c>
      <c r="F96" s="76">
        <v>0</v>
      </c>
      <c r="G96" s="76">
        <v>0</v>
      </c>
    </row>
    <row r="97" spans="1:7" x14ac:dyDescent="0.25">
      <c r="A97" s="72" t="s">
        <v>141</v>
      </c>
      <c r="B97" s="72"/>
      <c r="C97" s="109">
        <v>947.68</v>
      </c>
      <c r="D97" s="73">
        <v>0</v>
      </c>
      <c r="E97" s="73">
        <v>0</v>
      </c>
      <c r="F97" s="73">
        <v>0</v>
      </c>
      <c r="G97" s="73">
        <v>0</v>
      </c>
    </row>
    <row r="98" spans="1:7" x14ac:dyDescent="0.25">
      <c r="A98" s="74" t="s">
        <v>142</v>
      </c>
      <c r="B98" s="74"/>
      <c r="C98" s="110">
        <v>865.8</v>
      </c>
      <c r="D98" s="75">
        <v>0</v>
      </c>
      <c r="E98" s="75">
        <v>0</v>
      </c>
      <c r="F98" s="75">
        <v>0</v>
      </c>
      <c r="G98" s="75">
        <v>0</v>
      </c>
    </row>
    <row r="99" spans="1:7" x14ac:dyDescent="0.25">
      <c r="A99" s="76" t="s">
        <v>111</v>
      </c>
      <c r="B99" s="76"/>
      <c r="C99" s="111">
        <v>865.8</v>
      </c>
      <c r="D99" s="76">
        <v>0</v>
      </c>
      <c r="E99" s="76">
        <v>0</v>
      </c>
      <c r="F99" s="76">
        <v>0</v>
      </c>
      <c r="G99" s="76">
        <v>0</v>
      </c>
    </row>
    <row r="100" spans="1:7" x14ac:dyDescent="0.25">
      <c r="A100" s="76" t="s">
        <v>112</v>
      </c>
      <c r="B100" s="76"/>
      <c r="C100" s="111">
        <v>865.8</v>
      </c>
      <c r="D100" s="76">
        <v>0</v>
      </c>
      <c r="E100" s="76">
        <v>0</v>
      </c>
      <c r="F100" s="76">
        <v>0</v>
      </c>
      <c r="G100" s="76">
        <v>0</v>
      </c>
    </row>
    <row r="101" spans="1:7" x14ac:dyDescent="0.25">
      <c r="A101" s="74" t="s">
        <v>131</v>
      </c>
      <c r="B101" s="74"/>
      <c r="C101" s="110">
        <v>11.68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25">
      <c r="A102" s="76" t="s">
        <v>111</v>
      </c>
      <c r="B102" s="76"/>
      <c r="C102" s="111">
        <v>11.68</v>
      </c>
      <c r="D102" s="76">
        <v>0</v>
      </c>
      <c r="E102" s="76">
        <v>0</v>
      </c>
      <c r="F102" s="76">
        <v>0</v>
      </c>
      <c r="G102" s="76">
        <v>0</v>
      </c>
    </row>
    <row r="103" spans="1:7" x14ac:dyDescent="0.25">
      <c r="A103" s="76" t="s">
        <v>112</v>
      </c>
      <c r="B103" s="76"/>
      <c r="C103" s="111">
        <v>11.68</v>
      </c>
      <c r="D103" s="76">
        <v>0</v>
      </c>
      <c r="E103" s="76">
        <v>0</v>
      </c>
      <c r="F103" s="76">
        <v>0</v>
      </c>
      <c r="G103" s="76">
        <v>0</v>
      </c>
    </row>
    <row r="104" spans="1:7" x14ac:dyDescent="0.25">
      <c r="A104" s="74" t="s">
        <v>135</v>
      </c>
      <c r="B104" s="74"/>
      <c r="C104" s="110">
        <v>70.2</v>
      </c>
      <c r="D104" s="75">
        <v>0</v>
      </c>
      <c r="E104" s="75">
        <v>0</v>
      </c>
      <c r="F104" s="75">
        <v>0</v>
      </c>
      <c r="G104" s="75">
        <v>0</v>
      </c>
    </row>
    <row r="105" spans="1:7" x14ac:dyDescent="0.25">
      <c r="A105" s="76" t="s">
        <v>111</v>
      </c>
      <c r="B105" s="76"/>
      <c r="C105" s="111">
        <v>70.2</v>
      </c>
      <c r="D105" s="76">
        <v>0</v>
      </c>
      <c r="E105" s="76">
        <v>0</v>
      </c>
      <c r="F105" s="76">
        <v>0</v>
      </c>
      <c r="G105" s="76">
        <v>0</v>
      </c>
    </row>
    <row r="106" spans="1:7" x14ac:dyDescent="0.25">
      <c r="A106" s="76" t="s">
        <v>112</v>
      </c>
      <c r="B106" s="76"/>
      <c r="C106" s="111">
        <v>70.2</v>
      </c>
      <c r="D106" s="76">
        <v>0</v>
      </c>
      <c r="E106" s="76">
        <v>0</v>
      </c>
      <c r="F106" s="76">
        <v>0</v>
      </c>
      <c r="G106" s="76">
        <v>0</v>
      </c>
    </row>
    <row r="107" spans="1:7" x14ac:dyDescent="0.25">
      <c r="A107" s="72" t="s">
        <v>143</v>
      </c>
      <c r="B107" s="72"/>
      <c r="C107" s="109">
        <v>1985.99</v>
      </c>
      <c r="D107" s="73">
        <v>0</v>
      </c>
      <c r="E107" s="73">
        <v>0</v>
      </c>
      <c r="F107" s="73">
        <v>0</v>
      </c>
      <c r="G107" s="73">
        <v>0</v>
      </c>
    </row>
    <row r="108" spans="1:7" x14ac:dyDescent="0.25">
      <c r="A108" s="74" t="s">
        <v>131</v>
      </c>
      <c r="B108" s="74"/>
      <c r="C108" s="110">
        <v>1985.99</v>
      </c>
      <c r="D108" s="75">
        <v>0</v>
      </c>
      <c r="E108" s="75">
        <v>0</v>
      </c>
      <c r="F108" s="75">
        <v>0</v>
      </c>
      <c r="G108" s="75">
        <v>0</v>
      </c>
    </row>
    <row r="109" spans="1:7" x14ac:dyDescent="0.25">
      <c r="A109" s="76" t="s">
        <v>132</v>
      </c>
      <c r="B109" s="76"/>
      <c r="C109" s="111">
        <v>1985.99</v>
      </c>
      <c r="D109" s="76">
        <v>0</v>
      </c>
      <c r="E109" s="76">
        <v>0</v>
      </c>
      <c r="F109" s="76">
        <v>0</v>
      </c>
      <c r="G109" s="76">
        <v>0</v>
      </c>
    </row>
    <row r="110" spans="1:7" x14ac:dyDescent="0.25">
      <c r="A110" s="76" t="s">
        <v>133</v>
      </c>
      <c r="B110" s="76"/>
      <c r="C110" s="111">
        <v>1985.99</v>
      </c>
      <c r="D110" s="76">
        <v>0</v>
      </c>
      <c r="E110" s="76">
        <v>0</v>
      </c>
      <c r="F110" s="76">
        <v>0</v>
      </c>
      <c r="G110" s="76">
        <v>0</v>
      </c>
    </row>
    <row r="111" spans="1:7" x14ac:dyDescent="0.25">
      <c r="A111" s="70" t="s">
        <v>144</v>
      </c>
      <c r="B111" s="70"/>
      <c r="C111" s="108">
        <v>885811.24</v>
      </c>
      <c r="D111" s="71">
        <v>0</v>
      </c>
      <c r="E111" s="71">
        <v>0</v>
      </c>
      <c r="F111" s="71">
        <v>0</v>
      </c>
      <c r="G111" s="71">
        <v>0</v>
      </c>
    </row>
    <row r="112" spans="1:7" x14ac:dyDescent="0.25">
      <c r="A112" s="72" t="s">
        <v>145</v>
      </c>
      <c r="B112" s="72"/>
      <c r="C112" s="109">
        <v>885811.24</v>
      </c>
      <c r="D112" s="73">
        <v>0</v>
      </c>
      <c r="E112" s="73">
        <v>0</v>
      </c>
      <c r="F112" s="73">
        <v>0</v>
      </c>
      <c r="G112" s="73">
        <v>0</v>
      </c>
    </row>
    <row r="113" spans="1:7" x14ac:dyDescent="0.25">
      <c r="A113" s="74" t="s">
        <v>146</v>
      </c>
      <c r="B113" s="74"/>
      <c r="C113" s="110">
        <v>885811.24</v>
      </c>
      <c r="D113" s="75">
        <v>0</v>
      </c>
      <c r="E113" s="75">
        <v>0</v>
      </c>
      <c r="F113" s="75">
        <v>0</v>
      </c>
      <c r="G113" s="75">
        <v>0</v>
      </c>
    </row>
    <row r="114" spans="1:7" x14ac:dyDescent="0.25">
      <c r="A114" s="76" t="s">
        <v>111</v>
      </c>
      <c r="B114" s="76"/>
      <c r="C114" s="111">
        <v>885811.24</v>
      </c>
      <c r="D114" s="76">
        <v>0</v>
      </c>
      <c r="E114" s="76">
        <v>0</v>
      </c>
      <c r="F114" s="76">
        <v>0</v>
      </c>
      <c r="G114" s="76">
        <v>0</v>
      </c>
    </row>
    <row r="115" spans="1:7" x14ac:dyDescent="0.25">
      <c r="A115" s="76" t="s">
        <v>123</v>
      </c>
      <c r="B115" s="76"/>
      <c r="C115" s="111">
        <v>845439.44</v>
      </c>
      <c r="D115" s="76">
        <v>0</v>
      </c>
      <c r="E115" s="76">
        <v>0</v>
      </c>
      <c r="F115" s="76">
        <v>0</v>
      </c>
      <c r="G115" s="76">
        <v>0</v>
      </c>
    </row>
    <row r="116" spans="1:7" ht="15.75" thickBot="1" x14ac:dyDescent="0.3">
      <c r="A116" s="78" t="s">
        <v>112</v>
      </c>
      <c r="B116" s="78"/>
      <c r="C116" s="112">
        <v>40371.800000000003</v>
      </c>
      <c r="D116" s="78">
        <v>0</v>
      </c>
      <c r="E116" s="78">
        <v>0</v>
      </c>
      <c r="F116" s="78">
        <v>0</v>
      </c>
      <c r="G116" s="78">
        <v>0</v>
      </c>
    </row>
    <row r="117" spans="1:7" ht="25.5" customHeight="1" thickTop="1" x14ac:dyDescent="0.25">
      <c r="A117" s="70" t="s">
        <v>147</v>
      </c>
      <c r="B117" s="70"/>
      <c r="C117" s="71">
        <v>0</v>
      </c>
      <c r="D117" s="71">
        <v>1417724</v>
      </c>
      <c r="E117" s="71">
        <v>1485468</v>
      </c>
      <c r="F117" s="71">
        <v>1485468</v>
      </c>
      <c r="G117" s="71">
        <v>1485468</v>
      </c>
    </row>
    <row r="118" spans="1:7" x14ac:dyDescent="0.25">
      <c r="A118" s="72" t="s">
        <v>148</v>
      </c>
      <c r="B118" s="72"/>
      <c r="C118" s="73">
        <v>0</v>
      </c>
      <c r="D118" s="73">
        <v>219273</v>
      </c>
      <c r="E118" s="73">
        <v>188395</v>
      </c>
      <c r="F118" s="73">
        <v>188395</v>
      </c>
      <c r="G118" s="73">
        <v>188395</v>
      </c>
    </row>
    <row r="119" spans="1:7" x14ac:dyDescent="0.25">
      <c r="A119" s="74" t="s">
        <v>116</v>
      </c>
      <c r="B119" s="74"/>
      <c r="C119" s="75">
        <v>0</v>
      </c>
      <c r="D119" s="75">
        <v>2655</v>
      </c>
      <c r="E119" s="75">
        <v>5300</v>
      </c>
      <c r="F119" s="75">
        <v>5300</v>
      </c>
      <c r="G119" s="75">
        <v>5300</v>
      </c>
    </row>
    <row r="120" spans="1:7" x14ac:dyDescent="0.25">
      <c r="A120" s="76" t="s">
        <v>111</v>
      </c>
      <c r="B120" s="76"/>
      <c r="C120" s="76">
        <v>0</v>
      </c>
      <c r="D120" s="76">
        <v>2655</v>
      </c>
      <c r="E120" s="76">
        <v>5300</v>
      </c>
      <c r="F120" s="76">
        <v>5300</v>
      </c>
      <c r="G120" s="76">
        <v>5300</v>
      </c>
    </row>
    <row r="121" spans="1:7" x14ac:dyDescent="0.25">
      <c r="A121" s="76" t="s">
        <v>117</v>
      </c>
      <c r="B121" s="76"/>
      <c r="C121" s="76">
        <v>0</v>
      </c>
      <c r="D121" s="76">
        <v>2655</v>
      </c>
      <c r="E121" s="76">
        <v>5300</v>
      </c>
      <c r="F121" s="76">
        <v>5300</v>
      </c>
      <c r="G121" s="76">
        <v>5300</v>
      </c>
    </row>
    <row r="122" spans="1:7" x14ac:dyDescent="0.25">
      <c r="A122" s="74" t="s">
        <v>129</v>
      </c>
      <c r="B122" s="74"/>
      <c r="C122" s="75">
        <v>0</v>
      </c>
      <c r="D122" s="75">
        <v>13269</v>
      </c>
      <c r="E122" s="75">
        <v>7500</v>
      </c>
      <c r="F122" s="75">
        <v>7500</v>
      </c>
      <c r="G122" s="75">
        <v>7500</v>
      </c>
    </row>
    <row r="123" spans="1:7" x14ac:dyDescent="0.25">
      <c r="A123" s="76" t="s">
        <v>111</v>
      </c>
      <c r="B123" s="76"/>
      <c r="C123" s="76">
        <v>0</v>
      </c>
      <c r="D123" s="76">
        <v>13269</v>
      </c>
      <c r="E123" s="76">
        <v>7500</v>
      </c>
      <c r="F123" s="76">
        <v>7500</v>
      </c>
      <c r="G123" s="76">
        <v>7500</v>
      </c>
    </row>
    <row r="124" spans="1:7" x14ac:dyDescent="0.25">
      <c r="A124" s="76" t="s">
        <v>112</v>
      </c>
      <c r="B124" s="76"/>
      <c r="C124" s="76">
        <v>0</v>
      </c>
      <c r="D124" s="76">
        <v>13269</v>
      </c>
      <c r="E124" s="76">
        <v>7500</v>
      </c>
      <c r="F124" s="76">
        <v>7500</v>
      </c>
      <c r="G124" s="76">
        <v>7500</v>
      </c>
    </row>
    <row r="125" spans="1:7" x14ac:dyDescent="0.25">
      <c r="A125" s="74" t="s">
        <v>110</v>
      </c>
      <c r="B125" s="74"/>
      <c r="C125" s="75">
        <v>0</v>
      </c>
      <c r="D125" s="75">
        <v>48630</v>
      </c>
      <c r="E125" s="75">
        <v>50000</v>
      </c>
      <c r="F125" s="75">
        <v>50000</v>
      </c>
      <c r="G125" s="75">
        <v>50000</v>
      </c>
    </row>
    <row r="126" spans="1:7" x14ac:dyDescent="0.25">
      <c r="A126" s="76" t="s">
        <v>111</v>
      </c>
      <c r="B126" s="76"/>
      <c r="C126" s="76">
        <v>0</v>
      </c>
      <c r="D126" s="76">
        <v>47375</v>
      </c>
      <c r="E126" s="76">
        <v>50000</v>
      </c>
      <c r="F126" s="76">
        <v>50000</v>
      </c>
      <c r="G126" s="76">
        <v>50000</v>
      </c>
    </row>
    <row r="127" spans="1:7" x14ac:dyDescent="0.25">
      <c r="A127" s="76" t="s">
        <v>112</v>
      </c>
      <c r="B127" s="76"/>
      <c r="C127" s="76">
        <v>0</v>
      </c>
      <c r="D127" s="76">
        <v>47375</v>
      </c>
      <c r="E127" s="76">
        <v>50000</v>
      </c>
      <c r="F127" s="76">
        <v>50000</v>
      </c>
      <c r="G127" s="76">
        <v>50000</v>
      </c>
    </row>
    <row r="128" spans="1:7" x14ac:dyDescent="0.25">
      <c r="A128" s="76" t="s">
        <v>132</v>
      </c>
      <c r="B128" s="76"/>
      <c r="C128" s="76">
        <v>0</v>
      </c>
      <c r="D128" s="76">
        <v>1255</v>
      </c>
      <c r="E128" s="76">
        <v>0</v>
      </c>
      <c r="F128" s="76">
        <v>0</v>
      </c>
      <c r="G128" s="76">
        <v>0</v>
      </c>
    </row>
    <row r="129" spans="1:7" x14ac:dyDescent="0.25">
      <c r="A129" s="76" t="s">
        <v>133</v>
      </c>
      <c r="B129" s="76"/>
      <c r="C129" s="76">
        <v>0</v>
      </c>
      <c r="D129" s="76">
        <v>1255</v>
      </c>
      <c r="E129" s="76">
        <v>0</v>
      </c>
      <c r="F129" s="76">
        <v>0</v>
      </c>
      <c r="G129" s="76">
        <v>0</v>
      </c>
    </row>
    <row r="130" spans="1:7" x14ac:dyDescent="0.25">
      <c r="A130" s="74" t="s">
        <v>130</v>
      </c>
      <c r="B130" s="74"/>
      <c r="C130" s="75">
        <v>0</v>
      </c>
      <c r="D130" s="75">
        <v>265</v>
      </c>
      <c r="E130" s="75">
        <v>265</v>
      </c>
      <c r="F130" s="75">
        <v>265</v>
      </c>
      <c r="G130" s="75">
        <v>265</v>
      </c>
    </row>
    <row r="131" spans="1:7" x14ac:dyDescent="0.25">
      <c r="A131" s="76" t="s">
        <v>111</v>
      </c>
      <c r="B131" s="76"/>
      <c r="C131" s="76">
        <v>0</v>
      </c>
      <c r="D131" s="76">
        <v>265</v>
      </c>
      <c r="E131" s="76">
        <v>265</v>
      </c>
      <c r="F131" s="76">
        <v>265</v>
      </c>
      <c r="G131" s="76">
        <v>265</v>
      </c>
    </row>
    <row r="132" spans="1:7" x14ac:dyDescent="0.25">
      <c r="A132" s="76" t="s">
        <v>112</v>
      </c>
      <c r="B132" s="76"/>
      <c r="C132" s="76">
        <v>0</v>
      </c>
      <c r="D132" s="76">
        <v>265</v>
      </c>
      <c r="E132" s="76">
        <v>265</v>
      </c>
      <c r="F132" s="76">
        <v>265</v>
      </c>
      <c r="G132" s="76">
        <v>265</v>
      </c>
    </row>
    <row r="133" spans="1:7" x14ac:dyDescent="0.25">
      <c r="A133" s="74" t="s">
        <v>131</v>
      </c>
      <c r="B133" s="74"/>
      <c r="C133" s="75">
        <v>0</v>
      </c>
      <c r="D133" s="75">
        <v>146748</v>
      </c>
      <c r="E133" s="75">
        <v>125030</v>
      </c>
      <c r="F133" s="75">
        <v>125030</v>
      </c>
      <c r="G133" s="75">
        <v>125030</v>
      </c>
    </row>
    <row r="134" spans="1:7" x14ac:dyDescent="0.25">
      <c r="A134" s="76" t="s">
        <v>111</v>
      </c>
      <c r="B134" s="76"/>
      <c r="C134" s="76">
        <v>0</v>
      </c>
      <c r="D134" s="76">
        <v>146748</v>
      </c>
      <c r="E134" s="76">
        <v>124030</v>
      </c>
      <c r="F134" s="76">
        <v>124030</v>
      </c>
      <c r="G134" s="76">
        <v>124030</v>
      </c>
    </row>
    <row r="135" spans="1:7" x14ac:dyDescent="0.25">
      <c r="A135" s="76" t="s">
        <v>123</v>
      </c>
      <c r="B135" s="76"/>
      <c r="C135" s="76">
        <v>0</v>
      </c>
      <c r="D135" s="76">
        <v>398</v>
      </c>
      <c r="E135" s="76">
        <v>400</v>
      </c>
      <c r="F135" s="76">
        <v>400</v>
      </c>
      <c r="G135" s="76">
        <v>400</v>
      </c>
    </row>
    <row r="136" spans="1:7" x14ac:dyDescent="0.25">
      <c r="A136" s="76" t="s">
        <v>112</v>
      </c>
      <c r="B136" s="76"/>
      <c r="C136" s="76">
        <v>0</v>
      </c>
      <c r="D136" s="76">
        <v>38790</v>
      </c>
      <c r="E136" s="76">
        <v>13630</v>
      </c>
      <c r="F136" s="76">
        <v>13630</v>
      </c>
      <c r="G136" s="76">
        <v>13630</v>
      </c>
    </row>
    <row r="137" spans="1:7" x14ac:dyDescent="0.25">
      <c r="A137" s="76" t="s">
        <v>117</v>
      </c>
      <c r="B137" s="76"/>
      <c r="C137" s="76">
        <v>0</v>
      </c>
      <c r="D137" s="76">
        <v>107560</v>
      </c>
      <c r="E137" s="76">
        <v>110000</v>
      </c>
      <c r="F137" s="76">
        <v>110000</v>
      </c>
      <c r="G137" s="76">
        <v>110000</v>
      </c>
    </row>
    <row r="138" spans="1:7" x14ac:dyDescent="0.25">
      <c r="A138" s="76" t="s">
        <v>132</v>
      </c>
      <c r="B138" s="76"/>
      <c r="C138" s="76">
        <v>0</v>
      </c>
      <c r="D138" s="76">
        <v>0</v>
      </c>
      <c r="E138" s="76">
        <v>1000</v>
      </c>
      <c r="F138" s="76">
        <v>1000</v>
      </c>
      <c r="G138" s="76">
        <v>1000</v>
      </c>
    </row>
    <row r="139" spans="1:7" x14ac:dyDescent="0.25">
      <c r="A139" s="76" t="s">
        <v>133</v>
      </c>
      <c r="B139" s="76"/>
      <c r="C139" s="76">
        <v>0</v>
      </c>
      <c r="D139" s="76">
        <v>0</v>
      </c>
      <c r="E139" s="76">
        <v>1000</v>
      </c>
      <c r="F139" s="76">
        <v>1000</v>
      </c>
      <c r="G139" s="76">
        <v>1000</v>
      </c>
    </row>
    <row r="140" spans="1:7" x14ac:dyDescent="0.25">
      <c r="A140" s="74" t="s">
        <v>149</v>
      </c>
      <c r="B140" s="74"/>
      <c r="C140" s="75">
        <v>0</v>
      </c>
      <c r="D140" s="75">
        <v>478</v>
      </c>
      <c r="E140" s="75">
        <v>300</v>
      </c>
      <c r="F140" s="75">
        <v>300</v>
      </c>
      <c r="G140" s="75">
        <v>300</v>
      </c>
    </row>
    <row r="141" spans="1:7" x14ac:dyDescent="0.25">
      <c r="A141" s="76" t="s">
        <v>111</v>
      </c>
      <c r="B141" s="76"/>
      <c r="C141" s="76">
        <v>0</v>
      </c>
      <c r="D141" s="76">
        <v>478</v>
      </c>
      <c r="E141" s="76">
        <v>300</v>
      </c>
      <c r="F141" s="76">
        <v>300</v>
      </c>
      <c r="G141" s="76">
        <v>300</v>
      </c>
    </row>
    <row r="142" spans="1:7" x14ac:dyDescent="0.25">
      <c r="A142" s="76" t="s">
        <v>112</v>
      </c>
      <c r="B142" s="76"/>
      <c r="C142" s="76">
        <v>0</v>
      </c>
      <c r="D142" s="76">
        <v>478</v>
      </c>
      <c r="E142" s="76">
        <v>300</v>
      </c>
      <c r="F142" s="76">
        <v>300</v>
      </c>
      <c r="G142" s="76">
        <v>300</v>
      </c>
    </row>
    <row r="143" spans="1:7" x14ac:dyDescent="0.25">
      <c r="A143" s="74" t="s">
        <v>135</v>
      </c>
      <c r="B143" s="74"/>
      <c r="C143" s="75">
        <v>0</v>
      </c>
      <c r="D143" s="75">
        <v>3646</v>
      </c>
      <c r="E143" s="75">
        <v>0</v>
      </c>
      <c r="F143" s="75">
        <v>0</v>
      </c>
      <c r="G143" s="75">
        <v>0</v>
      </c>
    </row>
    <row r="144" spans="1:7" x14ac:dyDescent="0.25">
      <c r="A144" s="76" t="s">
        <v>111</v>
      </c>
      <c r="B144" s="76"/>
      <c r="C144" s="76">
        <v>0</v>
      </c>
      <c r="D144" s="76">
        <v>3646</v>
      </c>
      <c r="E144" s="76">
        <v>0</v>
      </c>
      <c r="F144" s="76">
        <v>0</v>
      </c>
      <c r="G144" s="76">
        <v>0</v>
      </c>
    </row>
    <row r="145" spans="1:7" x14ac:dyDescent="0.25">
      <c r="A145" s="76" t="s">
        <v>112</v>
      </c>
      <c r="B145" s="76"/>
      <c r="C145" s="76">
        <v>0</v>
      </c>
      <c r="D145" s="76">
        <v>3646</v>
      </c>
      <c r="E145" s="76">
        <v>0</v>
      </c>
      <c r="F145" s="76">
        <v>0</v>
      </c>
      <c r="G145" s="76">
        <v>0</v>
      </c>
    </row>
    <row r="146" spans="1:7" x14ac:dyDescent="0.25">
      <c r="A146" s="74" t="s">
        <v>136</v>
      </c>
      <c r="B146" s="74"/>
      <c r="C146" s="75">
        <v>0</v>
      </c>
      <c r="D146" s="75">
        <v>1975</v>
      </c>
      <c r="E146" s="75">
        <v>0</v>
      </c>
      <c r="F146" s="75">
        <v>0</v>
      </c>
      <c r="G146" s="75">
        <v>0</v>
      </c>
    </row>
    <row r="147" spans="1:7" x14ac:dyDescent="0.25">
      <c r="A147" s="76" t="s">
        <v>111</v>
      </c>
      <c r="B147" s="76"/>
      <c r="C147" s="76">
        <v>0</v>
      </c>
      <c r="D147" s="76">
        <v>1975</v>
      </c>
      <c r="E147" s="76">
        <v>0</v>
      </c>
      <c r="F147" s="76">
        <v>0</v>
      </c>
      <c r="G147" s="76">
        <v>0</v>
      </c>
    </row>
    <row r="148" spans="1:7" x14ac:dyDescent="0.25">
      <c r="A148" s="76" t="s">
        <v>112</v>
      </c>
      <c r="B148" s="76"/>
      <c r="C148" s="76">
        <v>0</v>
      </c>
      <c r="D148" s="76">
        <v>1975</v>
      </c>
      <c r="E148" s="76">
        <v>0</v>
      </c>
      <c r="F148" s="76">
        <v>0</v>
      </c>
      <c r="G148" s="76">
        <v>0</v>
      </c>
    </row>
    <row r="149" spans="1:7" x14ac:dyDescent="0.25">
      <c r="A149" s="74" t="s">
        <v>137</v>
      </c>
      <c r="B149" s="74"/>
      <c r="C149" s="75">
        <v>0</v>
      </c>
      <c r="D149" s="75">
        <v>1607</v>
      </c>
      <c r="E149" s="75">
        <v>0</v>
      </c>
      <c r="F149" s="75">
        <v>0</v>
      </c>
      <c r="G149" s="75">
        <v>0</v>
      </c>
    </row>
    <row r="150" spans="1:7" x14ac:dyDescent="0.25">
      <c r="A150" s="76" t="s">
        <v>111</v>
      </c>
      <c r="B150" s="76"/>
      <c r="C150" s="76">
        <v>0</v>
      </c>
      <c r="D150" s="76">
        <v>1607</v>
      </c>
      <c r="E150" s="76">
        <v>0</v>
      </c>
      <c r="F150" s="76">
        <v>0</v>
      </c>
      <c r="G150" s="76">
        <v>0</v>
      </c>
    </row>
    <row r="151" spans="1:7" x14ac:dyDescent="0.25">
      <c r="A151" s="76" t="s">
        <v>112</v>
      </c>
      <c r="B151" s="76"/>
      <c r="C151" s="76">
        <v>0</v>
      </c>
      <c r="D151" s="76">
        <v>1607</v>
      </c>
      <c r="E151" s="76">
        <v>0</v>
      </c>
      <c r="F151" s="76">
        <v>0</v>
      </c>
      <c r="G151" s="76">
        <v>0</v>
      </c>
    </row>
    <row r="152" spans="1:7" x14ac:dyDescent="0.25">
      <c r="A152" s="72" t="s">
        <v>150</v>
      </c>
      <c r="B152" s="72"/>
      <c r="C152" s="73">
        <v>0</v>
      </c>
      <c r="D152" s="73">
        <v>0</v>
      </c>
      <c r="E152" s="73">
        <v>1000</v>
      </c>
      <c r="F152" s="73">
        <v>1000</v>
      </c>
      <c r="G152" s="73">
        <v>1000</v>
      </c>
    </row>
    <row r="153" spans="1:7" x14ac:dyDescent="0.25">
      <c r="A153" s="74" t="s">
        <v>116</v>
      </c>
      <c r="B153" s="74"/>
      <c r="C153" s="75">
        <v>0</v>
      </c>
      <c r="D153" s="75">
        <v>0</v>
      </c>
      <c r="E153" s="75">
        <v>1000</v>
      </c>
      <c r="F153" s="75">
        <v>1000</v>
      </c>
      <c r="G153" s="75">
        <v>1000</v>
      </c>
    </row>
    <row r="154" spans="1:7" x14ac:dyDescent="0.25">
      <c r="A154" s="76" t="s">
        <v>111</v>
      </c>
      <c r="B154" s="76"/>
      <c r="C154" s="76">
        <v>0</v>
      </c>
      <c r="D154" s="76">
        <v>0</v>
      </c>
      <c r="E154" s="76">
        <v>1000</v>
      </c>
      <c r="F154" s="76">
        <v>1000</v>
      </c>
      <c r="G154" s="76">
        <v>1000</v>
      </c>
    </row>
    <row r="155" spans="1:7" x14ac:dyDescent="0.25">
      <c r="A155" s="76" t="s">
        <v>112</v>
      </c>
      <c r="B155" s="76"/>
      <c r="C155" s="76">
        <v>0</v>
      </c>
      <c r="D155" s="76">
        <v>0</v>
      </c>
      <c r="E155" s="76">
        <v>1000</v>
      </c>
      <c r="F155" s="76">
        <v>1000</v>
      </c>
      <c r="G155" s="76">
        <v>1000</v>
      </c>
    </row>
    <row r="156" spans="1:7" x14ac:dyDescent="0.25">
      <c r="A156" s="72" t="s">
        <v>151</v>
      </c>
      <c r="B156" s="72"/>
      <c r="C156" s="73">
        <v>0</v>
      </c>
      <c r="D156" s="73">
        <v>1617</v>
      </c>
      <c r="E156" s="73">
        <v>0</v>
      </c>
      <c r="F156" s="73">
        <v>0</v>
      </c>
      <c r="G156" s="73">
        <v>0</v>
      </c>
    </row>
    <row r="157" spans="1:7" x14ac:dyDescent="0.25">
      <c r="A157" s="74" t="s">
        <v>142</v>
      </c>
      <c r="B157" s="74"/>
      <c r="C157" s="75">
        <v>0</v>
      </c>
      <c r="D157" s="75">
        <v>1327</v>
      </c>
      <c r="E157" s="75">
        <v>0</v>
      </c>
      <c r="F157" s="75">
        <v>0</v>
      </c>
      <c r="G157" s="75">
        <v>0</v>
      </c>
    </row>
    <row r="158" spans="1:7" x14ac:dyDescent="0.25">
      <c r="A158" s="76" t="s">
        <v>111</v>
      </c>
      <c r="B158" s="76"/>
      <c r="C158" s="76">
        <v>0</v>
      </c>
      <c r="D158" s="76">
        <v>1327</v>
      </c>
      <c r="E158" s="76">
        <v>0</v>
      </c>
      <c r="F158" s="76">
        <v>0</v>
      </c>
      <c r="G158" s="76">
        <v>0</v>
      </c>
    </row>
    <row r="159" spans="1:7" x14ac:dyDescent="0.25">
      <c r="A159" s="76" t="s">
        <v>112</v>
      </c>
      <c r="B159" s="76"/>
      <c r="C159" s="76">
        <v>0</v>
      </c>
      <c r="D159" s="76">
        <v>1327</v>
      </c>
      <c r="E159" s="76">
        <v>0</v>
      </c>
      <c r="F159" s="76">
        <v>0</v>
      </c>
      <c r="G159" s="76">
        <v>0</v>
      </c>
    </row>
    <row r="160" spans="1:7" x14ac:dyDescent="0.25">
      <c r="A160" s="74" t="s">
        <v>131</v>
      </c>
      <c r="B160" s="74"/>
      <c r="C160" s="75">
        <v>0</v>
      </c>
      <c r="D160" s="75">
        <v>173</v>
      </c>
      <c r="E160" s="75">
        <v>0</v>
      </c>
      <c r="F160" s="75">
        <v>0</v>
      </c>
      <c r="G160" s="75">
        <v>0</v>
      </c>
    </row>
    <row r="161" spans="1:7" x14ac:dyDescent="0.25">
      <c r="A161" s="76" t="s">
        <v>111</v>
      </c>
      <c r="B161" s="76"/>
      <c r="C161" s="76">
        <v>0</v>
      </c>
      <c r="D161" s="76">
        <v>173</v>
      </c>
      <c r="E161" s="76">
        <v>0</v>
      </c>
      <c r="F161" s="76">
        <v>0</v>
      </c>
      <c r="G161" s="76">
        <v>0</v>
      </c>
    </row>
    <row r="162" spans="1:7" x14ac:dyDescent="0.25">
      <c r="A162" s="76" t="s">
        <v>112</v>
      </c>
      <c r="B162" s="76"/>
      <c r="C162" s="76">
        <v>0</v>
      </c>
      <c r="D162" s="76">
        <v>173</v>
      </c>
      <c r="E162" s="76">
        <v>0</v>
      </c>
      <c r="F162" s="76">
        <v>0</v>
      </c>
      <c r="G162" s="76">
        <v>0</v>
      </c>
    </row>
    <row r="163" spans="1:7" x14ac:dyDescent="0.25">
      <c r="A163" s="74" t="s">
        <v>135</v>
      </c>
      <c r="B163" s="74"/>
      <c r="C163" s="75">
        <v>0</v>
      </c>
      <c r="D163" s="75">
        <v>117</v>
      </c>
      <c r="E163" s="75">
        <v>0</v>
      </c>
      <c r="F163" s="75">
        <v>0</v>
      </c>
      <c r="G163" s="75">
        <v>0</v>
      </c>
    </row>
    <row r="164" spans="1:7" x14ac:dyDescent="0.25">
      <c r="A164" s="76" t="s">
        <v>111</v>
      </c>
      <c r="B164" s="76"/>
      <c r="C164" s="76">
        <v>0</v>
      </c>
      <c r="D164" s="76">
        <v>117</v>
      </c>
      <c r="E164" s="76">
        <v>0</v>
      </c>
      <c r="F164" s="76">
        <v>0</v>
      </c>
      <c r="G164" s="76">
        <v>0</v>
      </c>
    </row>
    <row r="165" spans="1:7" x14ac:dyDescent="0.25">
      <c r="A165" s="76" t="s">
        <v>112</v>
      </c>
      <c r="B165" s="76"/>
      <c r="C165" s="76">
        <v>0</v>
      </c>
      <c r="D165" s="76">
        <v>117</v>
      </c>
      <c r="E165" s="76">
        <v>0</v>
      </c>
      <c r="F165" s="76">
        <v>0</v>
      </c>
      <c r="G165" s="76">
        <v>0</v>
      </c>
    </row>
    <row r="166" spans="1:7" x14ac:dyDescent="0.25">
      <c r="A166" s="72" t="s">
        <v>152</v>
      </c>
      <c r="B166" s="72"/>
      <c r="C166" s="73">
        <v>0</v>
      </c>
      <c r="D166" s="73">
        <v>15416</v>
      </c>
      <c r="E166" s="73">
        <v>13300</v>
      </c>
      <c r="F166" s="73">
        <v>13300</v>
      </c>
      <c r="G166" s="73">
        <v>13300</v>
      </c>
    </row>
    <row r="167" spans="1:7" x14ac:dyDescent="0.25">
      <c r="A167" s="74" t="s">
        <v>116</v>
      </c>
      <c r="B167" s="74"/>
      <c r="C167" s="75">
        <v>0</v>
      </c>
      <c r="D167" s="75">
        <v>5716</v>
      </c>
      <c r="E167" s="75">
        <v>4000</v>
      </c>
      <c r="F167" s="75">
        <v>4000</v>
      </c>
      <c r="G167" s="75">
        <v>4000</v>
      </c>
    </row>
    <row r="168" spans="1:7" x14ac:dyDescent="0.25">
      <c r="A168" s="76" t="s">
        <v>111</v>
      </c>
      <c r="B168" s="76"/>
      <c r="C168" s="76">
        <v>0</v>
      </c>
      <c r="D168" s="76">
        <v>5716</v>
      </c>
      <c r="E168" s="76">
        <v>4000</v>
      </c>
      <c r="F168" s="76">
        <v>4000</v>
      </c>
      <c r="G168" s="76">
        <v>4000</v>
      </c>
    </row>
    <row r="169" spans="1:7" x14ac:dyDescent="0.25">
      <c r="A169" s="76" t="s">
        <v>112</v>
      </c>
      <c r="B169" s="76"/>
      <c r="C169" s="76">
        <v>0</v>
      </c>
      <c r="D169" s="76">
        <v>1256</v>
      </c>
      <c r="E169" s="76">
        <v>1200</v>
      </c>
      <c r="F169" s="76">
        <v>1200</v>
      </c>
      <c r="G169" s="76">
        <v>1200</v>
      </c>
    </row>
    <row r="170" spans="1:7" x14ac:dyDescent="0.25">
      <c r="A170" s="76" t="s">
        <v>117</v>
      </c>
      <c r="B170" s="76"/>
      <c r="C170" s="76">
        <v>0</v>
      </c>
      <c r="D170" s="76">
        <v>4460</v>
      </c>
      <c r="E170" s="76">
        <v>2800</v>
      </c>
      <c r="F170" s="76">
        <v>2800</v>
      </c>
      <c r="G170" s="76">
        <v>2800</v>
      </c>
    </row>
    <row r="171" spans="1:7" x14ac:dyDescent="0.25">
      <c r="A171" s="74" t="s">
        <v>131</v>
      </c>
      <c r="B171" s="74"/>
      <c r="C171" s="75">
        <v>0</v>
      </c>
      <c r="D171" s="75">
        <v>9700</v>
      </c>
      <c r="E171" s="75">
        <v>9300</v>
      </c>
      <c r="F171" s="75">
        <v>9300</v>
      </c>
      <c r="G171" s="75">
        <v>9300</v>
      </c>
    </row>
    <row r="172" spans="1:7" x14ac:dyDescent="0.25">
      <c r="A172" s="76" t="s">
        <v>111</v>
      </c>
      <c r="B172" s="76"/>
      <c r="C172" s="76">
        <v>0</v>
      </c>
      <c r="D172" s="76">
        <v>7481</v>
      </c>
      <c r="E172" s="76">
        <v>6800</v>
      </c>
      <c r="F172" s="76">
        <v>6800</v>
      </c>
      <c r="G172" s="76">
        <v>6800</v>
      </c>
    </row>
    <row r="173" spans="1:7" x14ac:dyDescent="0.25">
      <c r="A173" s="76" t="s">
        <v>112</v>
      </c>
      <c r="B173" s="76"/>
      <c r="C173" s="76">
        <v>0</v>
      </c>
      <c r="D173" s="76">
        <v>7481</v>
      </c>
      <c r="E173" s="76">
        <v>6800</v>
      </c>
      <c r="F173" s="76">
        <v>6800</v>
      </c>
      <c r="G173" s="76">
        <v>6800</v>
      </c>
    </row>
    <row r="174" spans="1:7" x14ac:dyDescent="0.25">
      <c r="A174" s="76" t="s">
        <v>132</v>
      </c>
      <c r="B174" s="76"/>
      <c r="C174" s="76">
        <v>0</v>
      </c>
      <c r="D174" s="76">
        <v>2219</v>
      </c>
      <c r="E174" s="76">
        <v>2500</v>
      </c>
      <c r="F174" s="76">
        <v>2500</v>
      </c>
      <c r="G174" s="76">
        <v>2500</v>
      </c>
    </row>
    <row r="175" spans="1:7" x14ac:dyDescent="0.25">
      <c r="A175" s="76" t="s">
        <v>133</v>
      </c>
      <c r="B175" s="76"/>
      <c r="C175" s="76">
        <v>0</v>
      </c>
      <c r="D175" s="76">
        <v>2219</v>
      </c>
      <c r="E175" s="76">
        <v>2500</v>
      </c>
      <c r="F175" s="76">
        <v>2500</v>
      </c>
      <c r="G175" s="76">
        <v>2500</v>
      </c>
    </row>
    <row r="176" spans="1:7" x14ac:dyDescent="0.25">
      <c r="A176" s="72" t="s">
        <v>153</v>
      </c>
      <c r="B176" s="72"/>
      <c r="C176" s="73">
        <v>0</v>
      </c>
      <c r="D176" s="73">
        <v>107</v>
      </c>
      <c r="E176" s="73">
        <v>120</v>
      </c>
      <c r="F176" s="73">
        <v>120</v>
      </c>
      <c r="G176" s="73">
        <v>120</v>
      </c>
    </row>
    <row r="177" spans="1:7" x14ac:dyDescent="0.25">
      <c r="A177" s="74" t="s">
        <v>131</v>
      </c>
      <c r="B177" s="74"/>
      <c r="C177" s="75">
        <v>0</v>
      </c>
      <c r="D177" s="75">
        <v>107</v>
      </c>
      <c r="E177" s="75">
        <v>120</v>
      </c>
      <c r="F177" s="75">
        <v>120</v>
      </c>
      <c r="G177" s="75">
        <v>120</v>
      </c>
    </row>
    <row r="178" spans="1:7" x14ac:dyDescent="0.25">
      <c r="A178" s="76" t="s">
        <v>111</v>
      </c>
      <c r="B178" s="76"/>
      <c r="C178" s="76">
        <v>0</v>
      </c>
      <c r="D178" s="76">
        <v>107</v>
      </c>
      <c r="E178" s="76">
        <v>120</v>
      </c>
      <c r="F178" s="76">
        <v>120</v>
      </c>
      <c r="G178" s="76">
        <v>120</v>
      </c>
    </row>
    <row r="179" spans="1:7" x14ac:dyDescent="0.25">
      <c r="A179" s="76" t="s">
        <v>154</v>
      </c>
      <c r="B179" s="76"/>
      <c r="C179" s="76">
        <v>0</v>
      </c>
      <c r="D179" s="76">
        <v>107</v>
      </c>
      <c r="E179" s="76">
        <v>120</v>
      </c>
      <c r="F179" s="76">
        <v>120</v>
      </c>
      <c r="G179" s="76">
        <v>120</v>
      </c>
    </row>
    <row r="180" spans="1:7" x14ac:dyDescent="0.25">
      <c r="A180" s="72" t="s">
        <v>155</v>
      </c>
      <c r="B180" s="72"/>
      <c r="C180" s="73">
        <v>0</v>
      </c>
      <c r="D180" s="73">
        <v>1047721</v>
      </c>
      <c r="E180" s="73">
        <v>1171300</v>
      </c>
      <c r="F180" s="73">
        <v>1171300</v>
      </c>
      <c r="G180" s="73">
        <v>1171300</v>
      </c>
    </row>
    <row r="181" spans="1:7" x14ac:dyDescent="0.25">
      <c r="A181" s="74" t="s">
        <v>146</v>
      </c>
      <c r="B181" s="74"/>
      <c r="C181" s="75">
        <v>0</v>
      </c>
      <c r="D181" s="75">
        <v>1047721</v>
      </c>
      <c r="E181" s="75">
        <v>1171300</v>
      </c>
      <c r="F181" s="75">
        <v>1171300</v>
      </c>
      <c r="G181" s="75">
        <v>1171300</v>
      </c>
    </row>
    <row r="182" spans="1:7" x14ac:dyDescent="0.25">
      <c r="A182" s="76" t="s">
        <v>111</v>
      </c>
      <c r="B182" s="76"/>
      <c r="C182" s="76">
        <v>0</v>
      </c>
      <c r="D182" s="76">
        <v>1047721</v>
      </c>
      <c r="E182" s="76">
        <v>1171300</v>
      </c>
      <c r="F182" s="76">
        <v>1171300</v>
      </c>
      <c r="G182" s="76">
        <v>1171300</v>
      </c>
    </row>
    <row r="183" spans="1:7" x14ac:dyDescent="0.25">
      <c r="A183" s="76" t="s">
        <v>123</v>
      </c>
      <c r="B183" s="76"/>
      <c r="C183" s="76">
        <v>0</v>
      </c>
      <c r="D183" s="76">
        <v>1000737</v>
      </c>
      <c r="E183" s="76">
        <v>1123000</v>
      </c>
      <c r="F183" s="76">
        <v>1123000</v>
      </c>
      <c r="G183" s="76">
        <v>1123000</v>
      </c>
    </row>
    <row r="184" spans="1:7" x14ac:dyDescent="0.25">
      <c r="A184" s="76" t="s">
        <v>112</v>
      </c>
      <c r="B184" s="76"/>
      <c r="C184" s="76">
        <v>0</v>
      </c>
      <c r="D184" s="76">
        <v>46984</v>
      </c>
      <c r="E184" s="76">
        <v>48300</v>
      </c>
      <c r="F184" s="76">
        <v>48300</v>
      </c>
      <c r="G184" s="76">
        <v>48300</v>
      </c>
    </row>
    <row r="185" spans="1:7" x14ac:dyDescent="0.25">
      <c r="A185" s="72" t="s">
        <v>156</v>
      </c>
      <c r="B185" s="72"/>
      <c r="C185" s="73">
        <v>0</v>
      </c>
      <c r="D185" s="73">
        <v>0</v>
      </c>
      <c r="E185" s="73">
        <v>21600</v>
      </c>
      <c r="F185" s="73">
        <v>21600</v>
      </c>
      <c r="G185" s="73">
        <v>21600</v>
      </c>
    </row>
    <row r="186" spans="1:7" x14ac:dyDescent="0.25">
      <c r="A186" s="74" t="s">
        <v>131</v>
      </c>
      <c r="B186" s="74"/>
      <c r="C186" s="75">
        <v>0</v>
      </c>
      <c r="D186" s="75">
        <v>0</v>
      </c>
      <c r="E186" s="75">
        <v>21600</v>
      </c>
      <c r="F186" s="75">
        <v>21600</v>
      </c>
      <c r="G186" s="75">
        <v>21600</v>
      </c>
    </row>
    <row r="187" spans="1:7" x14ac:dyDescent="0.25">
      <c r="A187" s="76" t="s">
        <v>111</v>
      </c>
      <c r="B187" s="76"/>
      <c r="C187" s="76">
        <v>0</v>
      </c>
      <c r="D187" s="76">
        <v>0</v>
      </c>
      <c r="E187" s="76">
        <v>21600</v>
      </c>
      <c r="F187" s="76">
        <v>21600</v>
      </c>
      <c r="G187" s="76">
        <v>21600</v>
      </c>
    </row>
    <row r="188" spans="1:7" x14ac:dyDescent="0.25">
      <c r="A188" s="76" t="s">
        <v>112</v>
      </c>
      <c r="B188" s="76"/>
      <c r="C188" s="76">
        <v>0</v>
      </c>
      <c r="D188" s="76">
        <v>0</v>
      </c>
      <c r="E188" s="76">
        <v>21600</v>
      </c>
      <c r="F188" s="76">
        <v>21600</v>
      </c>
      <c r="G188" s="76">
        <v>21600</v>
      </c>
    </row>
    <row r="189" spans="1:7" x14ac:dyDescent="0.25">
      <c r="A189" s="72" t="s">
        <v>157</v>
      </c>
      <c r="B189" s="72"/>
      <c r="C189" s="73">
        <v>0</v>
      </c>
      <c r="D189" s="73">
        <v>48945</v>
      </c>
      <c r="E189" s="73">
        <v>6530</v>
      </c>
      <c r="F189" s="73">
        <v>6530</v>
      </c>
      <c r="G189" s="73">
        <v>6530</v>
      </c>
    </row>
    <row r="190" spans="1:7" x14ac:dyDescent="0.25">
      <c r="A190" s="74" t="s">
        <v>110</v>
      </c>
      <c r="B190" s="74"/>
      <c r="C190" s="75">
        <v>0</v>
      </c>
      <c r="D190" s="75">
        <v>0</v>
      </c>
      <c r="E190" s="75">
        <v>6000</v>
      </c>
      <c r="F190" s="75">
        <v>6000</v>
      </c>
      <c r="G190" s="75">
        <v>6000</v>
      </c>
    </row>
    <row r="191" spans="1:7" x14ac:dyDescent="0.25">
      <c r="A191" s="76" t="s">
        <v>132</v>
      </c>
      <c r="B191" s="76"/>
      <c r="C191" s="76">
        <v>0</v>
      </c>
      <c r="D191" s="76">
        <v>0</v>
      </c>
      <c r="E191" s="76">
        <v>6000</v>
      </c>
      <c r="F191" s="76">
        <v>6000</v>
      </c>
      <c r="G191" s="76">
        <v>6000</v>
      </c>
    </row>
    <row r="192" spans="1:7" x14ac:dyDescent="0.25">
      <c r="A192" s="76" t="s">
        <v>133</v>
      </c>
      <c r="B192" s="76"/>
      <c r="C192" s="76">
        <v>0</v>
      </c>
      <c r="D192" s="76">
        <v>0</v>
      </c>
      <c r="E192" s="76">
        <v>6000</v>
      </c>
      <c r="F192" s="76">
        <v>6000</v>
      </c>
      <c r="G192" s="76">
        <v>6000</v>
      </c>
    </row>
    <row r="193" spans="1:7" x14ac:dyDescent="0.25">
      <c r="A193" s="74" t="s">
        <v>131</v>
      </c>
      <c r="B193" s="74"/>
      <c r="C193" s="75">
        <v>0</v>
      </c>
      <c r="D193" s="75">
        <v>3717</v>
      </c>
      <c r="E193" s="75">
        <v>0</v>
      </c>
      <c r="F193" s="75">
        <v>0</v>
      </c>
      <c r="G193" s="75">
        <v>0</v>
      </c>
    </row>
    <row r="194" spans="1:7" x14ac:dyDescent="0.25">
      <c r="A194" s="76" t="s">
        <v>132</v>
      </c>
      <c r="B194" s="76"/>
      <c r="C194" s="76">
        <v>0</v>
      </c>
      <c r="D194" s="76">
        <v>3717</v>
      </c>
      <c r="E194" s="76">
        <v>0</v>
      </c>
      <c r="F194" s="76">
        <v>0</v>
      </c>
      <c r="G194" s="76">
        <v>0</v>
      </c>
    </row>
    <row r="195" spans="1:7" x14ac:dyDescent="0.25">
      <c r="A195" s="76" t="s">
        <v>133</v>
      </c>
      <c r="B195" s="76"/>
      <c r="C195" s="76">
        <v>0</v>
      </c>
      <c r="D195" s="76">
        <v>3717</v>
      </c>
      <c r="E195" s="76">
        <v>0</v>
      </c>
      <c r="F195" s="76">
        <v>0</v>
      </c>
      <c r="G195" s="76">
        <v>0</v>
      </c>
    </row>
    <row r="196" spans="1:7" x14ac:dyDescent="0.25">
      <c r="A196" s="74" t="s">
        <v>149</v>
      </c>
      <c r="B196" s="74"/>
      <c r="C196" s="75">
        <v>0</v>
      </c>
      <c r="D196" s="75">
        <v>756</v>
      </c>
      <c r="E196" s="75">
        <v>0</v>
      </c>
      <c r="F196" s="75">
        <v>0</v>
      </c>
      <c r="G196" s="75">
        <v>0</v>
      </c>
    </row>
    <row r="197" spans="1:7" x14ac:dyDescent="0.25">
      <c r="A197" s="76" t="s">
        <v>132</v>
      </c>
      <c r="B197" s="76"/>
      <c r="C197" s="76">
        <v>0</v>
      </c>
      <c r="D197" s="76">
        <v>756</v>
      </c>
      <c r="E197" s="76">
        <v>0</v>
      </c>
      <c r="F197" s="76">
        <v>0</v>
      </c>
      <c r="G197" s="76">
        <v>0</v>
      </c>
    </row>
    <row r="198" spans="1:7" x14ac:dyDescent="0.25">
      <c r="A198" s="76" t="s">
        <v>133</v>
      </c>
      <c r="B198" s="76"/>
      <c r="C198" s="76">
        <v>0</v>
      </c>
      <c r="D198" s="76">
        <v>756</v>
      </c>
      <c r="E198" s="76">
        <v>0</v>
      </c>
      <c r="F198" s="76">
        <v>0</v>
      </c>
      <c r="G198" s="76">
        <v>0</v>
      </c>
    </row>
    <row r="199" spans="1:7" x14ac:dyDescent="0.25">
      <c r="A199" s="74" t="s">
        <v>139</v>
      </c>
      <c r="B199" s="74"/>
      <c r="C199" s="75">
        <v>0</v>
      </c>
      <c r="D199" s="75">
        <v>531</v>
      </c>
      <c r="E199" s="75">
        <v>530</v>
      </c>
      <c r="F199" s="75">
        <v>530</v>
      </c>
      <c r="G199" s="75">
        <v>530</v>
      </c>
    </row>
    <row r="200" spans="1:7" x14ac:dyDescent="0.25">
      <c r="A200" s="76" t="s">
        <v>111</v>
      </c>
      <c r="B200" s="76"/>
      <c r="C200" s="76">
        <v>0</v>
      </c>
      <c r="D200" s="76">
        <v>133</v>
      </c>
      <c r="E200" s="76">
        <v>130</v>
      </c>
      <c r="F200" s="76">
        <v>130</v>
      </c>
      <c r="G200" s="76">
        <v>130</v>
      </c>
    </row>
    <row r="201" spans="1:7" x14ac:dyDescent="0.25">
      <c r="A201" s="76" t="s">
        <v>112</v>
      </c>
      <c r="B201" s="76"/>
      <c r="C201" s="76">
        <v>0</v>
      </c>
      <c r="D201" s="76">
        <v>133</v>
      </c>
      <c r="E201" s="76">
        <v>130</v>
      </c>
      <c r="F201" s="76">
        <v>130</v>
      </c>
      <c r="G201" s="76">
        <v>130</v>
      </c>
    </row>
    <row r="202" spans="1:7" x14ac:dyDescent="0.25">
      <c r="A202" s="76" t="s">
        <v>132</v>
      </c>
      <c r="B202" s="76"/>
      <c r="C202" s="76">
        <v>0</v>
      </c>
      <c r="D202" s="76">
        <v>398</v>
      </c>
      <c r="E202" s="76">
        <v>400</v>
      </c>
      <c r="F202" s="76">
        <v>400</v>
      </c>
      <c r="G202" s="76">
        <v>400</v>
      </c>
    </row>
    <row r="203" spans="1:7" x14ac:dyDescent="0.25">
      <c r="A203" s="76" t="s">
        <v>133</v>
      </c>
      <c r="B203" s="76"/>
      <c r="C203" s="76">
        <v>0</v>
      </c>
      <c r="D203" s="76">
        <v>398</v>
      </c>
      <c r="E203" s="76">
        <v>400</v>
      </c>
      <c r="F203" s="76">
        <v>400</v>
      </c>
      <c r="G203" s="76">
        <v>400</v>
      </c>
    </row>
    <row r="204" spans="1:7" x14ac:dyDescent="0.25">
      <c r="A204" s="74" t="s">
        <v>135</v>
      </c>
      <c r="B204" s="74"/>
      <c r="C204" s="75">
        <v>0</v>
      </c>
      <c r="D204" s="75">
        <v>6636</v>
      </c>
      <c r="E204" s="75">
        <v>0</v>
      </c>
      <c r="F204" s="75">
        <v>0</v>
      </c>
      <c r="G204" s="75">
        <v>0</v>
      </c>
    </row>
    <row r="205" spans="1:7" x14ac:dyDescent="0.25">
      <c r="A205" s="76" t="s">
        <v>132</v>
      </c>
      <c r="B205" s="76"/>
      <c r="C205" s="76">
        <v>0</v>
      </c>
      <c r="D205" s="76">
        <v>6636</v>
      </c>
      <c r="E205" s="76">
        <v>0</v>
      </c>
      <c r="F205" s="76">
        <v>0</v>
      </c>
      <c r="G205" s="76">
        <v>0</v>
      </c>
    </row>
    <row r="206" spans="1:7" x14ac:dyDescent="0.25">
      <c r="A206" s="76" t="s">
        <v>133</v>
      </c>
      <c r="B206" s="76"/>
      <c r="C206" s="76">
        <v>0</v>
      </c>
      <c r="D206" s="76">
        <v>6636</v>
      </c>
      <c r="E206" s="76">
        <v>0</v>
      </c>
      <c r="F206" s="76">
        <v>0</v>
      </c>
      <c r="G206" s="76">
        <v>0</v>
      </c>
    </row>
    <row r="207" spans="1:7" x14ac:dyDescent="0.25">
      <c r="A207" s="74" t="s">
        <v>113</v>
      </c>
      <c r="B207" s="74"/>
      <c r="C207" s="75">
        <v>0</v>
      </c>
      <c r="D207" s="75">
        <v>30480</v>
      </c>
      <c r="E207" s="75">
        <v>0</v>
      </c>
      <c r="F207" s="75">
        <v>0</v>
      </c>
      <c r="G207" s="75">
        <v>0</v>
      </c>
    </row>
    <row r="208" spans="1:7" x14ac:dyDescent="0.25">
      <c r="A208" s="76" t="s">
        <v>132</v>
      </c>
      <c r="B208" s="76"/>
      <c r="C208" s="76">
        <v>0</v>
      </c>
      <c r="D208" s="76">
        <v>30480</v>
      </c>
      <c r="E208" s="76">
        <v>0</v>
      </c>
      <c r="F208" s="76">
        <v>0</v>
      </c>
      <c r="G208" s="76">
        <v>0</v>
      </c>
    </row>
    <row r="209" spans="1:7" x14ac:dyDescent="0.25">
      <c r="A209" s="76" t="s">
        <v>133</v>
      </c>
      <c r="B209" s="76"/>
      <c r="C209" s="76">
        <v>0</v>
      </c>
      <c r="D209" s="76">
        <v>30480</v>
      </c>
      <c r="E209" s="76">
        <v>0</v>
      </c>
      <c r="F209" s="76">
        <v>0</v>
      </c>
      <c r="G209" s="76">
        <v>0</v>
      </c>
    </row>
    <row r="210" spans="1:7" x14ac:dyDescent="0.25">
      <c r="A210" s="74" t="s">
        <v>158</v>
      </c>
      <c r="B210" s="74"/>
      <c r="C210" s="75">
        <v>0</v>
      </c>
      <c r="D210" s="75">
        <v>2179</v>
      </c>
      <c r="E210" s="75">
        <v>0</v>
      </c>
      <c r="F210" s="75">
        <v>0</v>
      </c>
      <c r="G210" s="75">
        <v>0</v>
      </c>
    </row>
    <row r="211" spans="1:7" x14ac:dyDescent="0.25">
      <c r="A211" s="76" t="s">
        <v>132</v>
      </c>
      <c r="B211" s="76"/>
      <c r="C211" s="76">
        <v>0</v>
      </c>
      <c r="D211" s="76">
        <v>2179</v>
      </c>
      <c r="E211" s="76">
        <v>0</v>
      </c>
      <c r="F211" s="76">
        <v>0</v>
      </c>
      <c r="G211" s="76">
        <v>0</v>
      </c>
    </row>
    <row r="212" spans="1:7" x14ac:dyDescent="0.25">
      <c r="A212" s="76" t="s">
        <v>133</v>
      </c>
      <c r="B212" s="76"/>
      <c r="C212" s="76">
        <v>0</v>
      </c>
      <c r="D212" s="76">
        <v>2179</v>
      </c>
      <c r="E212" s="76">
        <v>0</v>
      </c>
      <c r="F212" s="76">
        <v>0</v>
      </c>
      <c r="G212" s="76">
        <v>0</v>
      </c>
    </row>
    <row r="213" spans="1:7" x14ac:dyDescent="0.25">
      <c r="A213" s="74" t="s">
        <v>136</v>
      </c>
      <c r="B213" s="74"/>
      <c r="C213" s="75">
        <v>0</v>
      </c>
      <c r="D213" s="75">
        <v>4646</v>
      </c>
      <c r="E213" s="75">
        <v>0</v>
      </c>
      <c r="F213" s="75">
        <v>0</v>
      </c>
      <c r="G213" s="75">
        <v>0</v>
      </c>
    </row>
    <row r="214" spans="1:7" x14ac:dyDescent="0.25">
      <c r="A214" s="76" t="s">
        <v>132</v>
      </c>
      <c r="B214" s="76"/>
      <c r="C214" s="76">
        <v>0</v>
      </c>
      <c r="D214" s="76">
        <v>4646</v>
      </c>
      <c r="E214" s="76">
        <v>0</v>
      </c>
      <c r="F214" s="76">
        <v>0</v>
      </c>
      <c r="G214" s="76">
        <v>0</v>
      </c>
    </row>
    <row r="215" spans="1:7" x14ac:dyDescent="0.25">
      <c r="A215" s="76" t="s">
        <v>133</v>
      </c>
      <c r="B215" s="76"/>
      <c r="C215" s="76">
        <v>0</v>
      </c>
      <c r="D215" s="76">
        <v>4646</v>
      </c>
      <c r="E215" s="76">
        <v>0</v>
      </c>
      <c r="F215" s="76">
        <v>0</v>
      </c>
      <c r="G215" s="76">
        <v>0</v>
      </c>
    </row>
    <row r="216" spans="1:7" x14ac:dyDescent="0.25">
      <c r="A216" s="72" t="s">
        <v>159</v>
      </c>
      <c r="B216" s="72"/>
      <c r="C216" s="73">
        <v>0</v>
      </c>
      <c r="D216" s="73">
        <v>2500</v>
      </c>
      <c r="E216" s="73">
        <v>5500</v>
      </c>
      <c r="F216" s="73">
        <v>5500</v>
      </c>
      <c r="G216" s="73">
        <v>5500</v>
      </c>
    </row>
    <row r="217" spans="1:7" x14ac:dyDescent="0.25">
      <c r="A217" s="74" t="s">
        <v>116</v>
      </c>
      <c r="B217" s="74"/>
      <c r="C217" s="75">
        <v>0</v>
      </c>
      <c r="D217" s="75">
        <v>2500</v>
      </c>
      <c r="E217" s="75">
        <v>2500</v>
      </c>
      <c r="F217" s="75">
        <v>2500</v>
      </c>
      <c r="G217" s="75">
        <v>2500</v>
      </c>
    </row>
    <row r="218" spans="1:7" x14ac:dyDescent="0.25">
      <c r="A218" s="76" t="s">
        <v>111</v>
      </c>
      <c r="B218" s="76"/>
      <c r="C218" s="76">
        <v>0</v>
      </c>
      <c r="D218" s="76">
        <v>2500</v>
      </c>
      <c r="E218" s="76">
        <v>2500</v>
      </c>
      <c r="F218" s="76">
        <v>2500</v>
      </c>
      <c r="G218" s="76">
        <v>2500</v>
      </c>
    </row>
    <row r="219" spans="1:7" x14ac:dyDescent="0.25">
      <c r="A219" s="76" t="s">
        <v>117</v>
      </c>
      <c r="B219" s="76"/>
      <c r="C219" s="76">
        <v>0</v>
      </c>
      <c r="D219" s="76">
        <v>2500</v>
      </c>
      <c r="E219" s="76">
        <v>2500</v>
      </c>
      <c r="F219" s="76">
        <v>2500</v>
      </c>
      <c r="G219" s="76">
        <v>2500</v>
      </c>
    </row>
    <row r="220" spans="1:7" x14ac:dyDescent="0.25">
      <c r="A220" s="74" t="s">
        <v>131</v>
      </c>
      <c r="B220" s="74"/>
      <c r="C220" s="75">
        <v>0</v>
      </c>
      <c r="D220" s="75">
        <v>0</v>
      </c>
      <c r="E220" s="75">
        <v>3000</v>
      </c>
      <c r="F220" s="75">
        <v>3000</v>
      </c>
      <c r="G220" s="75">
        <v>3000</v>
      </c>
    </row>
    <row r="221" spans="1:7" x14ac:dyDescent="0.25">
      <c r="A221" s="76" t="s">
        <v>132</v>
      </c>
      <c r="B221" s="76"/>
      <c r="C221" s="76">
        <v>0</v>
      </c>
      <c r="D221" s="76">
        <v>0</v>
      </c>
      <c r="E221" s="76">
        <v>3000</v>
      </c>
      <c r="F221" s="76">
        <v>3000</v>
      </c>
      <c r="G221" s="76">
        <v>3000</v>
      </c>
    </row>
    <row r="222" spans="1:7" x14ac:dyDescent="0.25">
      <c r="A222" s="76" t="s">
        <v>133</v>
      </c>
      <c r="B222" s="76"/>
      <c r="C222" s="76">
        <v>0</v>
      </c>
      <c r="D222" s="76">
        <v>0</v>
      </c>
      <c r="E222" s="76">
        <v>3000</v>
      </c>
      <c r="F222" s="76">
        <v>3000</v>
      </c>
      <c r="G222" s="76">
        <v>3000</v>
      </c>
    </row>
    <row r="223" spans="1:7" x14ac:dyDescent="0.25">
      <c r="A223" s="72" t="s">
        <v>160</v>
      </c>
      <c r="B223" s="72"/>
      <c r="C223" s="73">
        <v>0</v>
      </c>
      <c r="D223" s="73">
        <v>48575</v>
      </c>
      <c r="E223" s="73">
        <v>0</v>
      </c>
      <c r="F223" s="73">
        <v>0</v>
      </c>
      <c r="G223" s="73">
        <v>0</v>
      </c>
    </row>
    <row r="224" spans="1:7" x14ac:dyDescent="0.25">
      <c r="A224" s="74" t="s">
        <v>116</v>
      </c>
      <c r="B224" s="74"/>
      <c r="C224" s="75">
        <v>0</v>
      </c>
      <c r="D224" s="75">
        <v>15772</v>
      </c>
      <c r="E224" s="75">
        <v>0</v>
      </c>
      <c r="F224" s="75">
        <v>0</v>
      </c>
      <c r="G224" s="75">
        <v>0</v>
      </c>
    </row>
    <row r="225" spans="1:7" x14ac:dyDescent="0.25">
      <c r="A225" s="76" t="s">
        <v>111</v>
      </c>
      <c r="B225" s="76"/>
      <c r="C225" s="76">
        <v>0</v>
      </c>
      <c r="D225" s="76">
        <v>15772</v>
      </c>
      <c r="E225" s="76">
        <v>0</v>
      </c>
      <c r="F225" s="76">
        <v>0</v>
      </c>
      <c r="G225" s="76">
        <v>0</v>
      </c>
    </row>
    <row r="226" spans="1:7" x14ac:dyDescent="0.25">
      <c r="A226" s="76" t="s">
        <v>123</v>
      </c>
      <c r="B226" s="76"/>
      <c r="C226" s="76">
        <v>0</v>
      </c>
      <c r="D226" s="76">
        <v>15772</v>
      </c>
      <c r="E226" s="76">
        <v>0</v>
      </c>
      <c r="F226" s="76">
        <v>0</v>
      </c>
      <c r="G226" s="76">
        <v>0</v>
      </c>
    </row>
    <row r="227" spans="1:7" x14ac:dyDescent="0.25">
      <c r="A227" s="74" t="s">
        <v>124</v>
      </c>
      <c r="B227" s="74"/>
      <c r="C227" s="75">
        <v>0</v>
      </c>
      <c r="D227" s="75">
        <v>4921</v>
      </c>
      <c r="E227" s="75">
        <v>0</v>
      </c>
      <c r="F227" s="75">
        <v>0</v>
      </c>
      <c r="G227" s="75">
        <v>0</v>
      </c>
    </row>
    <row r="228" spans="1:7" x14ac:dyDescent="0.25">
      <c r="A228" s="76" t="s">
        <v>111</v>
      </c>
      <c r="B228" s="76"/>
      <c r="C228" s="76">
        <v>0</v>
      </c>
      <c r="D228" s="76">
        <v>4921</v>
      </c>
      <c r="E228" s="76">
        <v>0</v>
      </c>
      <c r="F228" s="76">
        <v>0</v>
      </c>
      <c r="G228" s="76">
        <v>0</v>
      </c>
    </row>
    <row r="229" spans="1:7" x14ac:dyDescent="0.25">
      <c r="A229" s="76" t="s">
        <v>123</v>
      </c>
      <c r="B229" s="76"/>
      <c r="C229" s="76">
        <v>0</v>
      </c>
      <c r="D229" s="76">
        <v>4921</v>
      </c>
      <c r="E229" s="76">
        <v>0</v>
      </c>
      <c r="F229" s="76">
        <v>0</v>
      </c>
      <c r="G229" s="76">
        <v>0</v>
      </c>
    </row>
    <row r="230" spans="1:7" x14ac:dyDescent="0.25">
      <c r="A230" s="74" t="s">
        <v>125</v>
      </c>
      <c r="B230" s="74"/>
      <c r="C230" s="75">
        <v>0</v>
      </c>
      <c r="D230" s="75">
        <v>27882</v>
      </c>
      <c r="E230" s="75">
        <v>0</v>
      </c>
      <c r="F230" s="75">
        <v>0</v>
      </c>
      <c r="G230" s="75">
        <v>0</v>
      </c>
    </row>
    <row r="231" spans="1:7" x14ac:dyDescent="0.25">
      <c r="A231" s="76" t="s">
        <v>111</v>
      </c>
      <c r="B231" s="76"/>
      <c r="C231" s="76">
        <v>0</v>
      </c>
      <c r="D231" s="76">
        <v>27882</v>
      </c>
      <c r="E231" s="76">
        <v>0</v>
      </c>
      <c r="F231" s="76">
        <v>0</v>
      </c>
      <c r="G231" s="76">
        <v>0</v>
      </c>
    </row>
    <row r="232" spans="1:7" x14ac:dyDescent="0.25">
      <c r="A232" s="76" t="s">
        <v>123</v>
      </c>
      <c r="B232" s="76"/>
      <c r="C232" s="76">
        <v>0</v>
      </c>
      <c r="D232" s="76">
        <v>23624</v>
      </c>
      <c r="E232" s="76">
        <v>0</v>
      </c>
      <c r="F232" s="76">
        <v>0</v>
      </c>
      <c r="G232" s="76">
        <v>0</v>
      </c>
    </row>
    <row r="233" spans="1:7" x14ac:dyDescent="0.25">
      <c r="A233" s="76" t="s">
        <v>112</v>
      </c>
      <c r="B233" s="76"/>
      <c r="C233" s="76">
        <v>0</v>
      </c>
      <c r="D233" s="76">
        <v>4258</v>
      </c>
      <c r="E233" s="76">
        <v>0</v>
      </c>
      <c r="F233" s="76">
        <v>0</v>
      </c>
      <c r="G233" s="76">
        <v>0</v>
      </c>
    </row>
    <row r="234" spans="1:7" x14ac:dyDescent="0.25">
      <c r="A234" s="72" t="s">
        <v>161</v>
      </c>
      <c r="B234" s="72"/>
      <c r="C234" s="73">
        <v>0</v>
      </c>
      <c r="D234" s="73">
        <v>33570</v>
      </c>
      <c r="E234" s="73">
        <v>77723</v>
      </c>
      <c r="F234" s="73">
        <v>77723</v>
      </c>
      <c r="G234" s="73">
        <v>77723</v>
      </c>
    </row>
    <row r="235" spans="1:7" x14ac:dyDescent="0.25">
      <c r="A235" s="74" t="s">
        <v>116</v>
      </c>
      <c r="B235" s="74"/>
      <c r="C235" s="75">
        <v>0</v>
      </c>
      <c r="D235" s="75">
        <v>11312</v>
      </c>
      <c r="E235" s="75">
        <v>32008</v>
      </c>
      <c r="F235" s="75">
        <v>32008</v>
      </c>
      <c r="G235" s="75">
        <v>32008</v>
      </c>
    </row>
    <row r="236" spans="1:7" x14ac:dyDescent="0.25">
      <c r="A236" s="76" t="s">
        <v>111</v>
      </c>
      <c r="B236" s="76"/>
      <c r="C236" s="76">
        <v>0</v>
      </c>
      <c r="D236" s="76">
        <v>11312</v>
      </c>
      <c r="E236" s="76">
        <v>32008</v>
      </c>
      <c r="F236" s="76">
        <v>32008</v>
      </c>
      <c r="G236" s="76">
        <v>32008</v>
      </c>
    </row>
    <row r="237" spans="1:7" x14ac:dyDescent="0.25">
      <c r="A237" s="76" t="s">
        <v>123</v>
      </c>
      <c r="B237" s="76"/>
      <c r="C237" s="76">
        <v>0</v>
      </c>
      <c r="D237" s="76">
        <v>11312</v>
      </c>
      <c r="E237" s="76">
        <v>32008</v>
      </c>
      <c r="F237" s="76">
        <v>32008</v>
      </c>
      <c r="G237" s="76">
        <v>32008</v>
      </c>
    </row>
    <row r="238" spans="1:7" x14ac:dyDescent="0.25">
      <c r="A238" s="74" t="s">
        <v>124</v>
      </c>
      <c r="B238" s="74"/>
      <c r="C238" s="75">
        <v>0</v>
      </c>
      <c r="D238" s="75">
        <v>3339</v>
      </c>
      <c r="E238" s="75">
        <v>6857</v>
      </c>
      <c r="F238" s="75">
        <v>6857</v>
      </c>
      <c r="G238" s="75">
        <v>6857</v>
      </c>
    </row>
    <row r="239" spans="1:7" x14ac:dyDescent="0.25">
      <c r="A239" s="76" t="s">
        <v>111</v>
      </c>
      <c r="B239" s="76"/>
      <c r="C239" s="76">
        <v>0</v>
      </c>
      <c r="D239" s="76">
        <v>3339</v>
      </c>
      <c r="E239" s="76">
        <v>6857</v>
      </c>
      <c r="F239" s="76">
        <v>6857</v>
      </c>
      <c r="G239" s="76">
        <v>6857</v>
      </c>
    </row>
    <row r="240" spans="1:7" x14ac:dyDescent="0.25">
      <c r="A240" s="76" t="s">
        <v>123</v>
      </c>
      <c r="B240" s="76"/>
      <c r="C240" s="76">
        <v>0</v>
      </c>
      <c r="D240" s="76">
        <v>3339</v>
      </c>
      <c r="E240" s="76">
        <v>6857</v>
      </c>
      <c r="F240" s="76">
        <v>6857</v>
      </c>
      <c r="G240" s="76">
        <v>6857</v>
      </c>
    </row>
    <row r="241" spans="1:7" x14ac:dyDescent="0.25">
      <c r="A241" s="74" t="s">
        <v>125</v>
      </c>
      <c r="B241" s="74"/>
      <c r="C241" s="75">
        <v>0</v>
      </c>
      <c r="D241" s="75">
        <v>18919</v>
      </c>
      <c r="E241" s="75">
        <v>38858</v>
      </c>
      <c r="F241" s="75">
        <v>38858</v>
      </c>
      <c r="G241" s="75">
        <v>38858</v>
      </c>
    </row>
    <row r="242" spans="1:7" x14ac:dyDescent="0.25">
      <c r="A242" s="76" t="s">
        <v>111</v>
      </c>
      <c r="B242" s="76"/>
      <c r="C242" s="76">
        <v>0</v>
      </c>
      <c r="D242" s="76">
        <v>18919</v>
      </c>
      <c r="E242" s="76">
        <v>38858</v>
      </c>
      <c r="F242" s="76">
        <v>38858</v>
      </c>
      <c r="G242" s="76">
        <v>38858</v>
      </c>
    </row>
    <row r="243" spans="1:7" x14ac:dyDescent="0.25">
      <c r="A243" s="76" t="s">
        <v>123</v>
      </c>
      <c r="B243" s="76"/>
      <c r="C243" s="76">
        <v>0</v>
      </c>
      <c r="D243" s="76">
        <v>15119</v>
      </c>
      <c r="E243" s="76">
        <v>31358</v>
      </c>
      <c r="F243" s="76">
        <v>31358</v>
      </c>
      <c r="G243" s="76">
        <v>31358</v>
      </c>
    </row>
    <row r="244" spans="1:7" x14ac:dyDescent="0.25">
      <c r="A244" s="76" t="s">
        <v>112</v>
      </c>
      <c r="B244" s="76"/>
      <c r="C244" s="76">
        <v>0</v>
      </c>
      <c r="D244" s="76">
        <v>3800</v>
      </c>
      <c r="E244" s="76">
        <v>7500</v>
      </c>
      <c r="F244" s="76">
        <v>7500</v>
      </c>
      <c r="G244" s="76">
        <v>7500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8" sqref="D8:H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3" t="s">
        <v>29</v>
      </c>
      <c r="B1" s="83"/>
      <c r="C1" s="83"/>
      <c r="D1" s="83"/>
      <c r="E1" s="83"/>
      <c r="F1" s="83"/>
      <c r="G1" s="83"/>
      <c r="H1" s="83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3" t="s">
        <v>17</v>
      </c>
      <c r="B3" s="83"/>
      <c r="C3" s="83"/>
      <c r="D3" s="83"/>
      <c r="E3" s="83"/>
      <c r="F3" s="83"/>
      <c r="G3" s="83"/>
      <c r="H3" s="83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3" t="s">
        <v>57</v>
      </c>
      <c r="B5" s="83"/>
      <c r="C5" s="83"/>
      <c r="D5" s="83"/>
      <c r="E5" s="83"/>
      <c r="F5" s="83"/>
      <c r="G5" s="83"/>
      <c r="H5" s="83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28</v>
      </c>
      <c r="D7" s="18" t="s">
        <v>32</v>
      </c>
      <c r="E7" s="19" t="s">
        <v>33</v>
      </c>
      <c r="F7" s="19" t="s">
        <v>30</v>
      </c>
      <c r="G7" s="19" t="s">
        <v>23</v>
      </c>
      <c r="H7" s="19" t="s">
        <v>31</v>
      </c>
    </row>
    <row r="8" spans="1:8" x14ac:dyDescent="0.25">
      <c r="A8" s="36"/>
      <c r="B8" s="37"/>
      <c r="C8" s="35" t="s">
        <v>59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</row>
    <row r="9" spans="1:8" ht="25.5" x14ac:dyDescent="0.25">
      <c r="A9" s="10">
        <v>8</v>
      </c>
      <c r="B9" s="10"/>
      <c r="C9" s="10" t="s">
        <v>15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</row>
    <row r="10" spans="1:8" x14ac:dyDescent="0.25">
      <c r="A10" s="10"/>
      <c r="B10" s="15">
        <v>84</v>
      </c>
      <c r="C10" s="15" t="s">
        <v>19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</row>
    <row r="11" spans="1:8" x14ac:dyDescent="0.25">
      <c r="A11" s="10"/>
      <c r="B11" s="15"/>
      <c r="C11" s="39"/>
      <c r="D11" s="37">
        <v>0</v>
      </c>
      <c r="E11" s="37">
        <v>0</v>
      </c>
      <c r="F11" s="37">
        <v>0</v>
      </c>
      <c r="G11" s="37">
        <v>0</v>
      </c>
      <c r="H11" s="37">
        <v>0</v>
      </c>
    </row>
    <row r="12" spans="1:8" x14ac:dyDescent="0.25">
      <c r="A12" s="10"/>
      <c r="B12" s="15"/>
      <c r="C12" s="35" t="s">
        <v>62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</row>
    <row r="13" spans="1:8" ht="25.5" x14ac:dyDescent="0.25">
      <c r="A13" s="13">
        <v>5</v>
      </c>
      <c r="B13" s="14"/>
      <c r="C13" s="24" t="s">
        <v>16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</row>
    <row r="14" spans="1:8" ht="25.5" x14ac:dyDescent="0.25">
      <c r="A14" s="15"/>
      <c r="B14" s="15">
        <v>54</v>
      </c>
      <c r="C14" s="25" t="s">
        <v>20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B8" sqref="B8:F16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3" t="s">
        <v>29</v>
      </c>
      <c r="B1" s="83"/>
      <c r="C1" s="83"/>
      <c r="D1" s="83"/>
      <c r="E1" s="83"/>
      <c r="F1" s="83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83" t="s">
        <v>17</v>
      </c>
      <c r="B3" s="83"/>
      <c r="C3" s="83"/>
      <c r="D3" s="83"/>
      <c r="E3" s="83"/>
      <c r="F3" s="83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83" t="s">
        <v>58</v>
      </c>
      <c r="B5" s="83"/>
      <c r="C5" s="83"/>
      <c r="D5" s="83"/>
      <c r="E5" s="83"/>
      <c r="F5" s="83"/>
    </row>
    <row r="6" spans="1:6" ht="18" x14ac:dyDescent="0.25">
      <c r="A6" s="23"/>
      <c r="B6" s="23"/>
      <c r="C6" s="23"/>
      <c r="D6" s="23"/>
      <c r="E6" s="5"/>
      <c r="F6" s="5"/>
    </row>
    <row r="7" spans="1:6" ht="25.5" x14ac:dyDescent="0.25">
      <c r="A7" s="18" t="s">
        <v>50</v>
      </c>
      <c r="B7" s="18" t="s">
        <v>32</v>
      </c>
      <c r="C7" s="19" t="s">
        <v>33</v>
      </c>
      <c r="D7" s="19" t="s">
        <v>30</v>
      </c>
      <c r="E7" s="19" t="s">
        <v>23</v>
      </c>
      <c r="F7" s="19" t="s">
        <v>31</v>
      </c>
    </row>
    <row r="8" spans="1:6" x14ac:dyDescent="0.25">
      <c r="A8" s="10" t="s">
        <v>59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ht="25.5" x14ac:dyDescent="0.25">
      <c r="A9" s="10" t="s">
        <v>60</v>
      </c>
      <c r="B9" s="8">
        <v>0</v>
      </c>
      <c r="C9" s="8">
        <v>0</v>
      </c>
      <c r="D9" s="8">
        <v>0</v>
      </c>
      <c r="E9" s="8">
        <v>0</v>
      </c>
      <c r="F9" s="8">
        <v>0</v>
      </c>
    </row>
    <row r="10" spans="1:6" ht="25.5" x14ac:dyDescent="0.25">
      <c r="A10" s="17" t="s">
        <v>61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</row>
    <row r="11" spans="1:6" x14ac:dyDescent="0.25">
      <c r="A11" s="17"/>
      <c r="B11" s="8">
        <v>0</v>
      </c>
      <c r="C11" s="8">
        <v>0</v>
      </c>
      <c r="D11" s="8">
        <v>0</v>
      </c>
      <c r="E11" s="8">
        <v>0</v>
      </c>
      <c r="F11" s="8">
        <v>0</v>
      </c>
    </row>
    <row r="12" spans="1:6" x14ac:dyDescent="0.25">
      <c r="A12" s="10" t="s">
        <v>62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</row>
    <row r="13" spans="1:6" x14ac:dyDescent="0.25">
      <c r="A13" s="24" t="s">
        <v>53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 x14ac:dyDescent="0.25">
      <c r="A14" s="12" t="s">
        <v>54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</row>
    <row r="15" spans="1:6" x14ac:dyDescent="0.25">
      <c r="A15" s="24" t="s">
        <v>55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</row>
    <row r="16" spans="1:6" x14ac:dyDescent="0.25">
      <c r="A16" s="12" t="s">
        <v>56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POSEBNI DIO</vt:lpstr>
      <vt:lpstr>Račun financiranja</vt:lpstr>
      <vt:lpstr>Račun financiranja po izvorima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Drazenka Krajacic</cp:lastModifiedBy>
  <cp:lastPrinted>2023-09-07T12:06:01Z</cp:lastPrinted>
  <dcterms:created xsi:type="dcterms:W3CDTF">2022-08-12T12:51:27Z</dcterms:created>
  <dcterms:modified xsi:type="dcterms:W3CDTF">2024-01-09T10:37:13Z</dcterms:modified>
</cp:coreProperties>
</file>